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llegato E2 - raccordo" sheetId="1" state="visible" r:id="rId2"/>
  </sheets>
  <definedNames>
    <definedName function="false" hidden="false" localSheetId="0" name="_xlnm.Print_Area" vbProcedure="false">'allegato E2 - raccordo'!$A$1:$L$46</definedName>
    <definedName function="false" hidden="false" localSheetId="0" name="_xlnm.Print_Area_0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<sst xmlns="http://schemas.openxmlformats.org/spreadsheetml/2006/main" count="65" uniqueCount="59">
  <si>
    <t xml:space="preserve">TABELLA DI RACCORDO TRA DOTAZIONE ORGANICA E LIMITE MASSIMO POTENZIALE DI SPESA 
COME INDICATO DALLA LINEE DI INDIRIZZO PUBBLICATE SULLA GAZZETTA UFFICIALE 27/07/2018</t>
  </si>
  <si>
    <t xml:space="preserve">LIMITE MASSIMO POTENZIALE DOTAZIONE ORGANICA: PARI ALLA SPESA DI PERSONALE DELLA MEDIA DEGLI ANNI 2011/2013
ART. 1 COMMA 557 LEGGE 296/2006</t>
  </si>
  <si>
    <t xml:space="preserve">DOTAZIONE ORGANICA E RACCORDO CON IL LIMITE MASSIMO POTENZIALE</t>
  </si>
  <si>
    <t xml:space="preserve">ANNO</t>
  </si>
  <si>
    <t xml:space="preserve">PROFILO PROFESSIONALE</t>
  </si>
  <si>
    <t xml:space="preserve">CATEGORIA INIZIALE GIURIDICA</t>
  </si>
  <si>
    <t xml:space="preserve">N. POSTI ATTUALI</t>
  </si>
  <si>
    <t xml:space="preserve">Stipendio tabellare  personale in servizio </t>
  </si>
  <si>
    <t xml:space="preserve">PREVISIONE CESSAZIONI</t>
  </si>
  <si>
    <t xml:space="preserve">PREVISIONE ASSUNZIONI</t>
  </si>
  <si>
    <t xml:space="preserve">Spesa per nuove assunzioni / maggiori spese</t>
  </si>
  <si>
    <t xml:space="preserve"> Spesa totale FINALE 
(in SERV - CESS. + ASS.) </t>
  </si>
  <si>
    <t xml:space="preserve">NUMERO POSTI Dotazione organica definitiva</t>
  </si>
  <si>
    <t xml:space="preserve">Personale in servizio a tempo indeterminato inclusi i dipendenti in comando/distacco</t>
  </si>
  <si>
    <t xml:space="preserve">Funazionerio/Istruttore direttivo</t>
  </si>
  <si>
    <t xml:space="preserve">D3</t>
  </si>
  <si>
    <t xml:space="preserve">Istruttore direttivo Polizia Locale</t>
  </si>
  <si>
    <t xml:space="preserve">D1 </t>
  </si>
  <si>
    <t xml:space="preserve">Istruttore direttivo Tecnico</t>
  </si>
  <si>
    <t xml:space="preserve">D1</t>
  </si>
  <si>
    <t xml:space="preserve">Istruttore direttivo Assistente sociale</t>
  </si>
  <si>
    <t xml:space="preserve">Istruttore direttivo Amministrativo</t>
  </si>
  <si>
    <t xml:space="preserve">Istruttore amministrativo</t>
  </si>
  <si>
    <t xml:space="preserve">C1</t>
  </si>
  <si>
    <t xml:space="preserve">Istrutt. Educatrice Nido.</t>
  </si>
  <si>
    <t xml:space="preserve">Istrutt. Tecnico geometra</t>
  </si>
  <si>
    <t xml:space="preserve">Agente di polizia locale</t>
  </si>
  <si>
    <t xml:space="preserve">collaboratore amm.vo</t>
  </si>
  <si>
    <t xml:space="preserve">B3</t>
  </si>
  <si>
    <t xml:space="preserve">Esecutore amm.vo</t>
  </si>
  <si>
    <t xml:space="preserve">B1</t>
  </si>
  <si>
    <t xml:space="preserve">Esecutore tecnico /manut.</t>
  </si>
  <si>
    <t xml:space="preserve">TOTALE COSTO ASSUNZIONI</t>
  </si>
  <si>
    <r>
      <rPr>
        <b val="true"/>
        <sz val="14"/>
        <color rgb="FF1F4E79"/>
        <rFont val="Open Sans Condensed"/>
        <family val="2"/>
        <charset val="1"/>
      </rPr>
      <t xml:space="preserve">ALTRE VOCI CHE COSTITUISCONO SPESA DI PERSONALE
</t>
    </r>
    <r>
      <rPr>
        <b val="true"/>
        <sz val="12"/>
        <color rgb="FF1F4E79"/>
        <rFont val="Open Sans Condensed"/>
        <family val="2"/>
        <charset val="1"/>
      </rPr>
      <t xml:space="preserve">(i dati di dettaglio sono contenuti nella tabella che riassume le spese di personale - Art. 1 comma 557 legge 296/2006)</t>
    </r>
  </si>
  <si>
    <t xml:space="preserve">Spesa per mensa o servizio sostitutivo mensa</t>
  </si>
  <si>
    <t xml:space="preserve">spese per la formazione</t>
  </si>
  <si>
    <t xml:space="preserve">Spesa per somministrazione lavoro/voucher/inserimenti lavorativi</t>
  </si>
  <si>
    <t xml:space="preserve">Personale in comando in entrata</t>
  </si>
  <si>
    <t xml:space="preserve">Personale in convenzione in entrata</t>
  </si>
  <si>
    <t xml:space="preserve">Assunzioni a tempo determinato</t>
  </si>
  <si>
    <t xml:space="preserve">Incarichi ex art. 110 comma 1</t>
  </si>
  <si>
    <t xml:space="preserve">Incarichi ex art. 110 comma 2</t>
  </si>
  <si>
    <t xml:space="preserve">Incarichi ex art. 90</t>
  </si>
  <si>
    <t xml:space="preserve">Segretario Comunale</t>
  </si>
  <si>
    <t xml:space="preserve">Assunzioni con contratti  di somministrazione</t>
  </si>
  <si>
    <t xml:space="preserve">Altre tipologie di assunzioni di lavoro flessibile</t>
  </si>
  <si>
    <t xml:space="preserve">Fondo del trattamento accessorio</t>
  </si>
  <si>
    <t xml:space="preserve">Altre spese di personale (anf+aum CCNL)</t>
  </si>
  <si>
    <t xml:space="preserve">diritti di segreteria</t>
  </si>
  <si>
    <t xml:space="preserve">Oneri previdenziali</t>
  </si>
  <si>
    <t xml:space="preserve">Irap</t>
  </si>
  <si>
    <t xml:space="preserve">TOTALE IMPORTO LORDO DELLE SPESE DI PERSONALE A REGIME SU BASE ANNUA</t>
  </si>
  <si>
    <t xml:space="preserve">Si tratta della spesa massima che l'ente potrà sostenere nell'anno di riferimento</t>
  </si>
  <si>
    <t xml:space="preserve">RACCORDO CON IL CONTENIMENTO DELLE SPESE DI PERSONALE</t>
  </si>
  <si>
    <t xml:space="preserve">Voci escluse dal calcolo dell'art. 1 comma 557 della legge 296/2006
(vedi prospetto allegato alla Deliberazione)</t>
  </si>
  <si>
    <t xml:space="preserve">COSTO DELLE ASSUNZIONI CONSENTITE AI SENSI DEL DM 17 MARZO 2020 IN DEROGA AL LIMITE DELL'ART. 1 COMMA 557 LEGGE 296/2006 PER COMUNI VIRTUOSI</t>
  </si>
  <si>
    <t xml:space="preserve">Articolo 7 comma 1 del DM 17/03/2020 - Va detratto lo stesso importo "scaricato" dalle assunzioni</t>
  </si>
  <si>
    <t xml:space="preserve">TOTALE SPESE DI PERSONALE AL NETTO DELLE ESCLUSIONI DA CONFRONTARE CON MEDIA 2011/2013</t>
  </si>
  <si>
    <t xml:space="preserve">Si tratta del rispetto del comma 557 e della dimostrazione della sostenibilità della programmazione dei fabbisogni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</si>
</sst>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_-;\-* #,##0.00_-;_-* \-??_-;_-@_-"/>
    <numFmt numFmtId="166" formatCode="_-* #,##0_-;\-* #,##0_-;_-* \-??_-;_-@_-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Open Sans Condensed"/>
      <family val="2"/>
      <charset val="1"/>
    </font>
    <font>
      <b val="true"/>
      <sz val="17"/>
      <color rgb="FF1F4E79"/>
      <name val="Open Sans Condensed"/>
      <family val="2"/>
      <charset val="1"/>
    </font>
    <font>
      <b val="true"/>
      <sz val="14"/>
      <color rgb="FF000000"/>
      <name val="Open Sans Condensed"/>
      <family val="2"/>
      <charset val="1"/>
    </font>
    <font>
      <b val="true"/>
      <sz val="16"/>
      <color rgb="FF1F4E79"/>
      <name val="Open Sans Condensed"/>
      <family val="2"/>
      <charset val="1"/>
    </font>
    <font>
      <b val="true"/>
      <sz val="11"/>
      <color rgb="FF000000"/>
      <name val="Open Sans Condensed"/>
      <family val="2"/>
      <charset val="1"/>
    </font>
    <font>
      <b val="true"/>
      <sz val="9"/>
      <color rgb="FF000000"/>
      <name val="Open Sans Condensed"/>
      <family val="2"/>
      <charset val="1"/>
    </font>
    <font>
      <sz val="9"/>
      <color rgb="FF000000"/>
      <name val="Open Sans Condensed"/>
      <family val="2"/>
      <charset val="1"/>
    </font>
    <font>
      <b val="true"/>
      <sz val="11"/>
      <color rgb="FF00B050"/>
      <name val="Open Sans Condensed"/>
      <family val="0"/>
      <charset val="1"/>
    </font>
    <font>
      <b val="true"/>
      <sz val="11"/>
      <color rgb="FF000000"/>
      <name val="Open Sans Condensed"/>
      <family val="0"/>
      <charset val="1"/>
    </font>
    <font>
      <b val="true"/>
      <sz val="14"/>
      <color rgb="FF1F4E79"/>
      <name val="Open Sans Condensed"/>
      <family val="2"/>
      <charset val="1"/>
    </font>
    <font>
      <b val="true"/>
      <sz val="12"/>
      <color rgb="FF1F4E79"/>
      <name val="Open Sans Condensed"/>
      <family val="2"/>
      <charset val="1"/>
    </font>
    <font>
      <sz val="12"/>
      <color rgb="FF000000"/>
      <name val="Open Sans Condensed"/>
      <family val="2"/>
      <charset val="1"/>
    </font>
    <font>
      <b val="true"/>
      <sz val="12"/>
      <color rgb="FF00B050"/>
      <name val="Open Sans Condensed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9D9D9"/>
        <bgColor rgb="FFC0C0C0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FFFFF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2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4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8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6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4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1F4E7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48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A21" activeCellId="0" sqref="A21"/>
    </sheetView>
  </sheetViews>
  <sheetFormatPr defaultColWidth="9.13671875" defaultRowHeight="13.8" zeroHeight="false" outlineLevelRow="0" outlineLevelCol="0"/>
  <cols>
    <col collapsed="false" customWidth="true" hidden="false" outlineLevel="0" max="1" min="1" style="1" width="16.41"/>
    <col collapsed="false" customWidth="true" hidden="false" outlineLevel="0" max="2" min="2" style="1" width="32"/>
    <col collapsed="false" customWidth="true" hidden="false" outlineLevel="0" max="3" min="3" style="1" width="13.29"/>
    <col collapsed="false" customWidth="true" hidden="false" outlineLevel="0" max="4" min="4" style="2" width="8.71"/>
    <col collapsed="false" customWidth="true" hidden="false" outlineLevel="0" max="5" min="5" style="2" width="14.69"/>
    <col collapsed="false" customWidth="true" hidden="false" outlineLevel="0" max="7" min="6" style="2" width="10.71"/>
    <col collapsed="false" customWidth="true" hidden="false" outlineLevel="0" max="8" min="8" style="2" width="14.28"/>
    <col collapsed="false" customWidth="true" hidden="false" outlineLevel="0" max="9" min="9" style="2" width="19.57"/>
    <col collapsed="false" customWidth="true" hidden="false" outlineLevel="0" max="10" min="10" style="2" width="12.86"/>
    <col collapsed="false" customWidth="false" hidden="false" outlineLevel="0" max="1017" min="11" style="1" width="9.13"/>
    <col collapsed="false" customWidth="true" hidden="false" outlineLevel="0" max="1024" min="1018" style="0" width="11.52"/>
  </cols>
  <sheetData>
    <row r="1" customFormat="false" ht="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</row>
    <row r="2" customFormat="false" ht="48.75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5" t="n">
        <v>2354676.79</v>
      </c>
    </row>
    <row r="3" customFormat="false" ht="13.5" hidden="false" customHeight="true" outlineLevel="0" collapsed="false">
      <c r="A3" s="4"/>
      <c r="B3" s="4"/>
      <c r="C3" s="4"/>
      <c r="D3" s="4"/>
      <c r="E3" s="4"/>
      <c r="F3" s="4"/>
      <c r="G3" s="4"/>
      <c r="H3" s="4"/>
      <c r="I3" s="5"/>
    </row>
    <row r="4" customFormat="false" ht="13.8" hidden="false" customHeight="false" outlineLevel="0" collapsed="false">
      <c r="A4" s="4"/>
      <c r="B4" s="4"/>
      <c r="C4" s="4"/>
      <c r="D4" s="4"/>
      <c r="E4" s="4"/>
      <c r="F4" s="4"/>
      <c r="G4" s="4"/>
      <c r="H4" s="4"/>
    </row>
    <row r="5" customFormat="false" ht="13.8" hidden="false" customHeight="false" outlineLevel="0" collapsed="false">
      <c r="A5" s="4"/>
      <c r="B5" s="4"/>
      <c r="C5" s="4"/>
      <c r="D5" s="4"/>
      <c r="E5" s="4"/>
      <c r="F5" s="4"/>
      <c r="G5" s="4"/>
      <c r="H5" s="4"/>
    </row>
    <row r="6" customFormat="false" ht="19.7" hidden="false" customHeight="false" outlineLevel="0" collapsed="false">
      <c r="A6" s="6" t="s">
        <v>2</v>
      </c>
      <c r="B6" s="6"/>
      <c r="C6" s="6"/>
      <c r="D6" s="6"/>
      <c r="E6" s="6"/>
      <c r="F6" s="6"/>
      <c r="G6" s="6"/>
      <c r="H6" s="7" t="s">
        <v>3</v>
      </c>
      <c r="I6" s="8" t="n">
        <v>2021</v>
      </c>
    </row>
    <row r="7" customFormat="false" ht="55.5" hidden="false" customHeight="true" outlineLevel="0" collapsed="false">
      <c r="A7" s="9"/>
      <c r="B7" s="10" t="s">
        <v>4</v>
      </c>
      <c r="C7" s="10" t="s">
        <v>5</v>
      </c>
      <c r="D7" s="11" t="s">
        <v>6</v>
      </c>
      <c r="E7" s="11" t="s">
        <v>7</v>
      </c>
      <c r="F7" s="11" t="s">
        <v>8</v>
      </c>
      <c r="G7" s="11" t="s">
        <v>9</v>
      </c>
      <c r="H7" s="12" t="s">
        <v>10</v>
      </c>
      <c r="I7" s="12" t="s">
        <v>11</v>
      </c>
      <c r="J7" s="11" t="s">
        <v>12</v>
      </c>
      <c r="L7" s="13"/>
    </row>
    <row r="8" customFormat="false" ht="13.8" hidden="false" customHeight="true" outlineLevel="0" collapsed="false">
      <c r="A8" s="14" t="s">
        <v>13</v>
      </c>
      <c r="B8" s="15" t="s">
        <v>14</v>
      </c>
      <c r="C8" s="15" t="s">
        <v>15</v>
      </c>
      <c r="D8" s="16" t="n">
        <v>3</v>
      </c>
      <c r="E8" s="17" t="n">
        <v>75744.57</v>
      </c>
      <c r="F8" s="16" t="n">
        <v>1</v>
      </c>
      <c r="G8" s="16"/>
      <c r="H8" s="18"/>
      <c r="I8" s="19" t="n">
        <f aca="false">E8+H8</f>
        <v>75744.57</v>
      </c>
      <c r="J8" s="20" t="n">
        <f aca="false">D8-F8+G8</f>
        <v>2</v>
      </c>
    </row>
    <row r="9" customFormat="false" ht="13.8" hidden="false" customHeight="false" outlineLevel="0" collapsed="false">
      <c r="A9" s="14"/>
      <c r="B9" s="15" t="s">
        <v>16</v>
      </c>
      <c r="C9" s="15" t="s">
        <v>17</v>
      </c>
      <c r="D9" s="16" t="n">
        <v>1</v>
      </c>
      <c r="E9" s="17" t="n">
        <v>39806.09</v>
      </c>
      <c r="F9" s="19"/>
      <c r="G9" s="16" t="n">
        <v>1</v>
      </c>
      <c r="H9" s="17" t="n">
        <v>10331.29</v>
      </c>
      <c r="I9" s="19" t="n">
        <f aca="false">E9+H9</f>
        <v>50137.38</v>
      </c>
      <c r="J9" s="20" t="n">
        <f aca="false">D9-F9+G9</f>
        <v>2</v>
      </c>
    </row>
    <row r="10" customFormat="false" ht="13.8" hidden="false" customHeight="false" outlineLevel="0" collapsed="false">
      <c r="A10" s="14"/>
      <c r="B10" s="15" t="s">
        <v>18</v>
      </c>
      <c r="C10" s="15" t="s">
        <v>19</v>
      </c>
      <c r="D10" s="16" t="n">
        <v>4</v>
      </c>
      <c r="E10" s="17" t="n">
        <v>102510.76</v>
      </c>
      <c r="F10" s="16" t="n">
        <v>1</v>
      </c>
      <c r="G10" s="16" t="n">
        <v>1</v>
      </c>
      <c r="H10" s="17" t="n">
        <v>25942.09</v>
      </c>
      <c r="I10" s="19" t="n">
        <f aca="false">E10+H10</f>
        <v>128452.85</v>
      </c>
      <c r="J10" s="20" t="n">
        <f aca="false">D10-F10+G10</f>
        <v>4</v>
      </c>
    </row>
    <row r="11" customFormat="false" ht="13.8" hidden="false" customHeight="false" outlineLevel="0" collapsed="false">
      <c r="A11" s="14"/>
      <c r="B11" s="15" t="s">
        <v>20</v>
      </c>
      <c r="C11" s="15" t="s">
        <v>19</v>
      </c>
      <c r="D11" s="16" t="n">
        <v>4</v>
      </c>
      <c r="E11" s="17" t="n">
        <v>108510.35</v>
      </c>
      <c r="F11" s="19"/>
      <c r="G11" s="16"/>
      <c r="H11" s="19"/>
      <c r="I11" s="19" t="n">
        <f aca="false">E11+H11</f>
        <v>108510.35</v>
      </c>
      <c r="J11" s="20" t="n">
        <f aca="false">D11-F11+G11</f>
        <v>4</v>
      </c>
    </row>
    <row r="12" customFormat="false" ht="13.8" hidden="false" customHeight="false" outlineLevel="0" collapsed="false">
      <c r="A12" s="14"/>
      <c r="B12" s="15" t="s">
        <v>21</v>
      </c>
      <c r="C12" s="15" t="s">
        <v>19</v>
      </c>
      <c r="D12" s="16" t="n">
        <v>8</v>
      </c>
      <c r="E12" s="17" t="n">
        <v>215964.74</v>
      </c>
      <c r="F12" s="19"/>
      <c r="G12" s="16" t="n">
        <v>1</v>
      </c>
      <c r="H12" s="17" t="n">
        <v>33060.12</v>
      </c>
      <c r="I12" s="19" t="n">
        <f aca="false">E12+H12</f>
        <v>249024.86</v>
      </c>
      <c r="J12" s="20" t="n">
        <f aca="false">D12-F12+G12</f>
        <v>9</v>
      </c>
    </row>
    <row r="13" customFormat="false" ht="13.8" hidden="false" customHeight="false" outlineLevel="0" collapsed="false">
      <c r="A13" s="14"/>
      <c r="B13" s="15" t="s">
        <v>22</v>
      </c>
      <c r="C13" s="15" t="s">
        <v>23</v>
      </c>
      <c r="D13" s="16" t="n">
        <v>14</v>
      </c>
      <c r="E13" s="17" t="n">
        <v>305747.02</v>
      </c>
      <c r="F13" s="19"/>
      <c r="G13" s="16" t="n">
        <v>1</v>
      </c>
      <c r="H13" s="17" t="n">
        <v>15243.61</v>
      </c>
      <c r="I13" s="19" t="n">
        <f aca="false">E13+H13</f>
        <v>320990.63</v>
      </c>
      <c r="J13" s="20" t="n">
        <f aca="false">D13-F13+G13</f>
        <v>15</v>
      </c>
    </row>
    <row r="14" customFormat="false" ht="13.8" hidden="false" customHeight="false" outlineLevel="0" collapsed="false">
      <c r="A14" s="14"/>
      <c r="B14" s="15" t="s">
        <v>24</v>
      </c>
      <c r="C14" s="15" t="s">
        <v>23</v>
      </c>
      <c r="D14" s="16" t="n">
        <v>7</v>
      </c>
      <c r="E14" s="17" t="n">
        <v>147438.96</v>
      </c>
      <c r="F14" s="16"/>
      <c r="G14" s="16"/>
      <c r="H14" s="19"/>
      <c r="I14" s="19" t="n">
        <f aca="false">E14+H14</f>
        <v>147438.96</v>
      </c>
      <c r="J14" s="20" t="n">
        <f aca="false">D14-F14+G14</f>
        <v>7</v>
      </c>
    </row>
    <row r="15" customFormat="false" ht="13.8" hidden="false" customHeight="false" outlineLevel="0" collapsed="false">
      <c r="A15" s="14"/>
      <c r="B15" s="15" t="s">
        <v>25</v>
      </c>
      <c r="C15" s="15" t="s">
        <v>23</v>
      </c>
      <c r="D15" s="16" t="n">
        <v>2</v>
      </c>
      <c r="E15" s="17" t="n">
        <v>46554.11</v>
      </c>
      <c r="F15" s="16"/>
      <c r="G15" s="16" t="n">
        <v>2</v>
      </c>
      <c r="H15" s="17" t="n">
        <v>34298.11</v>
      </c>
      <c r="I15" s="19" t="n">
        <f aca="false">E15+H15</f>
        <v>80852.22</v>
      </c>
      <c r="J15" s="20" t="n">
        <f aca="false">D15-F15+G15</f>
        <v>4</v>
      </c>
    </row>
    <row r="16" customFormat="false" ht="13.8" hidden="false" customHeight="false" outlineLevel="0" collapsed="false">
      <c r="A16" s="14"/>
      <c r="B16" s="15" t="s">
        <v>26</v>
      </c>
      <c r="C16" s="15" t="s">
        <v>23</v>
      </c>
      <c r="D16" s="16" t="n">
        <v>6</v>
      </c>
      <c r="E16" s="17" t="n">
        <v>138202.39</v>
      </c>
      <c r="F16" s="16"/>
      <c r="G16" s="16" t="n">
        <v>1</v>
      </c>
      <c r="H16" s="17" t="n">
        <v>23976.41</v>
      </c>
      <c r="I16" s="19" t="n">
        <f aca="false">E16+H16</f>
        <v>162178.8</v>
      </c>
      <c r="J16" s="20" t="n">
        <f aca="false">D16-F16+G16</f>
        <v>7</v>
      </c>
    </row>
    <row r="17" customFormat="false" ht="13.8" hidden="false" customHeight="false" outlineLevel="0" collapsed="false">
      <c r="A17" s="14"/>
      <c r="B17" s="15" t="s">
        <v>27</v>
      </c>
      <c r="C17" s="15" t="s">
        <v>28</v>
      </c>
      <c r="D17" s="16" t="n">
        <v>9</v>
      </c>
      <c r="E17" s="17" t="n">
        <v>162420.28</v>
      </c>
      <c r="F17" s="16" t="n">
        <v>1</v>
      </c>
      <c r="G17" s="16"/>
      <c r="H17" s="19"/>
      <c r="I17" s="19" t="n">
        <f aca="false">E17+H17</f>
        <v>162420.28</v>
      </c>
      <c r="J17" s="20" t="n">
        <f aca="false">D17-F17+G17</f>
        <v>8</v>
      </c>
    </row>
    <row r="18" customFormat="false" ht="13.8" hidden="false" customHeight="false" outlineLevel="0" collapsed="false">
      <c r="A18" s="14"/>
      <c r="B18" s="15" t="s">
        <v>29</v>
      </c>
      <c r="C18" s="15" t="s">
        <v>30</v>
      </c>
      <c r="D18" s="16" t="n">
        <v>3</v>
      </c>
      <c r="E18" s="17" t="n">
        <v>44088.39</v>
      </c>
      <c r="F18" s="16"/>
      <c r="G18" s="16"/>
      <c r="H18" s="19"/>
      <c r="I18" s="19" t="n">
        <f aca="false">E18+H18</f>
        <v>44088.39</v>
      </c>
      <c r="J18" s="20" t="n">
        <f aca="false">D18-F18+G18</f>
        <v>3</v>
      </c>
    </row>
    <row r="19" customFormat="false" ht="13.8" hidden="false" customHeight="false" outlineLevel="0" collapsed="false">
      <c r="A19" s="14"/>
      <c r="B19" s="15" t="s">
        <v>31</v>
      </c>
      <c r="C19" s="15" t="s">
        <v>30</v>
      </c>
      <c r="D19" s="16" t="n">
        <v>8</v>
      </c>
      <c r="E19" s="17" t="n">
        <v>137079</v>
      </c>
      <c r="F19" s="16" t="n">
        <v>1</v>
      </c>
      <c r="G19" s="16"/>
      <c r="H19" s="19"/>
      <c r="I19" s="19" t="n">
        <f aca="false">E19+H19</f>
        <v>137079</v>
      </c>
      <c r="J19" s="20" t="n">
        <f aca="false">D19-F19+G19</f>
        <v>7</v>
      </c>
    </row>
    <row r="20" customFormat="false" ht="13.8" hidden="false" customHeight="false" outlineLevel="0" collapsed="false">
      <c r="A20" s="14"/>
      <c r="B20" s="21" t="s">
        <v>32</v>
      </c>
      <c r="C20" s="21"/>
      <c r="D20" s="21"/>
      <c r="E20" s="21"/>
      <c r="F20" s="21"/>
      <c r="G20" s="21"/>
      <c r="H20" s="22" t="n">
        <f aca="false">SUM(H8:H19)</f>
        <v>142851.63</v>
      </c>
      <c r="I20" s="22" t="n">
        <f aca="false">SUM(I8:I19)</f>
        <v>1666918.29</v>
      </c>
      <c r="J20" s="20" t="n">
        <f aca="false">SUM(J8:J19)</f>
        <v>72</v>
      </c>
    </row>
    <row r="21" customFormat="false" ht="39.75" hidden="false" customHeight="true" outlineLevel="0" collapsed="false">
      <c r="A21" s="23" t="s">
        <v>33</v>
      </c>
      <c r="B21" s="23"/>
      <c r="C21" s="23"/>
      <c r="D21" s="23"/>
      <c r="E21" s="23"/>
      <c r="F21" s="23"/>
      <c r="G21" s="23"/>
      <c r="H21" s="23"/>
      <c r="I21" s="24"/>
      <c r="J21" s="20"/>
    </row>
    <row r="22" customFormat="false" ht="18" hidden="false" customHeight="true" outlineLevel="0" collapsed="false">
      <c r="A22" s="25" t="s">
        <v>34</v>
      </c>
      <c r="B22" s="25"/>
      <c r="C22" s="25"/>
      <c r="D22" s="26"/>
      <c r="E22" s="26"/>
      <c r="F22" s="26"/>
      <c r="G22" s="26"/>
      <c r="H22" s="27"/>
      <c r="I22" s="24" t="n">
        <v>26500</v>
      </c>
      <c r="J22" s="20"/>
    </row>
    <row r="23" customFormat="false" ht="18" hidden="false" customHeight="true" outlineLevel="0" collapsed="false">
      <c r="A23" s="25" t="s">
        <v>35</v>
      </c>
      <c r="B23" s="25"/>
      <c r="C23" s="25"/>
      <c r="D23" s="26"/>
      <c r="E23" s="26"/>
      <c r="F23" s="26"/>
      <c r="G23" s="26"/>
      <c r="H23" s="27"/>
      <c r="I23" s="24" t="n">
        <v>10430</v>
      </c>
      <c r="J23" s="20"/>
    </row>
    <row r="24" customFormat="false" ht="18" hidden="false" customHeight="true" outlineLevel="0" collapsed="false">
      <c r="A24" s="25" t="s">
        <v>36</v>
      </c>
      <c r="B24" s="25"/>
      <c r="C24" s="25"/>
      <c r="D24" s="26"/>
      <c r="E24" s="26"/>
      <c r="F24" s="26"/>
      <c r="G24" s="26"/>
      <c r="H24" s="27"/>
      <c r="I24" s="24" t="n">
        <v>4200</v>
      </c>
      <c r="J24" s="20"/>
    </row>
    <row r="25" customFormat="false" ht="18" hidden="false" customHeight="true" outlineLevel="0" collapsed="false">
      <c r="A25" s="25" t="s">
        <v>37</v>
      </c>
      <c r="B25" s="25"/>
      <c r="C25" s="25"/>
      <c r="D25" s="26"/>
      <c r="E25" s="26"/>
      <c r="F25" s="26"/>
      <c r="G25" s="26"/>
      <c r="H25" s="27"/>
      <c r="I25" s="24" t="n">
        <v>0</v>
      </c>
      <c r="J25" s="28"/>
    </row>
    <row r="26" customFormat="false" ht="18" hidden="false" customHeight="true" outlineLevel="0" collapsed="false">
      <c r="A26" s="25" t="s">
        <v>38</v>
      </c>
      <c r="B26" s="25"/>
      <c r="C26" s="25"/>
      <c r="D26" s="26"/>
      <c r="E26" s="26"/>
      <c r="F26" s="26"/>
      <c r="G26" s="26"/>
      <c r="H26" s="27"/>
      <c r="I26" s="24"/>
      <c r="J26" s="28"/>
    </row>
    <row r="27" customFormat="false" ht="18" hidden="false" customHeight="true" outlineLevel="0" collapsed="false">
      <c r="A27" s="25" t="s">
        <v>39</v>
      </c>
      <c r="B27" s="25"/>
      <c r="C27" s="25"/>
      <c r="D27" s="26"/>
      <c r="E27" s="26"/>
      <c r="F27" s="26"/>
      <c r="G27" s="26"/>
      <c r="H27" s="27"/>
      <c r="I27" s="17" t="n">
        <f aca="false">20496.91+4924.34</f>
        <v>25421.25</v>
      </c>
      <c r="J27" s="28"/>
    </row>
    <row r="28" customFormat="false" ht="18" hidden="false" customHeight="true" outlineLevel="0" collapsed="false">
      <c r="A28" s="25" t="s">
        <v>40</v>
      </c>
      <c r="B28" s="25"/>
      <c r="C28" s="25"/>
      <c r="D28" s="26"/>
      <c r="E28" s="26"/>
      <c r="F28" s="26"/>
      <c r="G28" s="26"/>
      <c r="H28" s="27"/>
      <c r="I28" s="24"/>
      <c r="J28" s="28"/>
    </row>
    <row r="29" customFormat="false" ht="18" hidden="false" customHeight="true" outlineLevel="0" collapsed="false">
      <c r="A29" s="25" t="s">
        <v>41</v>
      </c>
      <c r="B29" s="25"/>
      <c r="C29" s="25"/>
      <c r="D29" s="26"/>
      <c r="E29" s="26"/>
      <c r="F29" s="26"/>
      <c r="G29" s="26"/>
      <c r="H29" s="27"/>
      <c r="I29" s="24"/>
      <c r="J29" s="28"/>
    </row>
    <row r="30" customFormat="false" ht="18" hidden="false" customHeight="true" outlineLevel="0" collapsed="false">
      <c r="A30" s="25" t="s">
        <v>42</v>
      </c>
      <c r="B30" s="25"/>
      <c r="C30" s="25"/>
      <c r="D30" s="26"/>
      <c r="E30" s="26"/>
      <c r="F30" s="26"/>
      <c r="G30" s="26"/>
      <c r="H30" s="27"/>
      <c r="I30" s="24"/>
      <c r="J30" s="28"/>
    </row>
    <row r="31" customFormat="false" ht="18" hidden="false" customHeight="true" outlineLevel="0" collapsed="false">
      <c r="A31" s="25" t="s">
        <v>43</v>
      </c>
      <c r="B31" s="25"/>
      <c r="C31" s="25"/>
      <c r="D31" s="26"/>
      <c r="E31" s="26"/>
      <c r="F31" s="26"/>
      <c r="G31" s="26"/>
      <c r="H31" s="27"/>
      <c r="I31" s="17" t="n">
        <v>100374.09</v>
      </c>
      <c r="J31" s="28"/>
    </row>
    <row r="32" customFormat="false" ht="18" hidden="false" customHeight="true" outlineLevel="0" collapsed="false">
      <c r="A32" s="25" t="s">
        <v>44</v>
      </c>
      <c r="B32" s="25"/>
      <c r="C32" s="25"/>
      <c r="D32" s="26"/>
      <c r="E32" s="26"/>
      <c r="F32" s="26"/>
      <c r="G32" s="26"/>
      <c r="H32" s="27"/>
      <c r="I32" s="24" t="n">
        <f aca="false">11200+4000</f>
        <v>15200</v>
      </c>
      <c r="J32" s="28"/>
    </row>
    <row r="33" customFormat="false" ht="18" hidden="false" customHeight="true" outlineLevel="0" collapsed="false">
      <c r="A33" s="25" t="s">
        <v>45</v>
      </c>
      <c r="B33" s="25"/>
      <c r="C33" s="25"/>
      <c r="D33" s="26"/>
      <c r="E33" s="26"/>
      <c r="F33" s="26"/>
      <c r="G33" s="26"/>
      <c r="H33" s="27"/>
      <c r="I33" s="24"/>
      <c r="J33" s="28"/>
    </row>
    <row r="34" customFormat="false" ht="18" hidden="false" customHeight="true" outlineLevel="0" collapsed="false">
      <c r="A34" s="25" t="s">
        <v>46</v>
      </c>
      <c r="B34" s="25"/>
      <c r="C34" s="25"/>
      <c r="D34" s="26"/>
      <c r="E34" s="26"/>
      <c r="F34" s="26"/>
      <c r="G34" s="26"/>
      <c r="H34" s="27"/>
      <c r="I34" s="17" t="n">
        <v>229329</v>
      </c>
      <c r="J34" s="28"/>
    </row>
    <row r="35" customFormat="false" ht="18" hidden="false" customHeight="true" outlineLevel="0" collapsed="false">
      <c r="A35" s="25" t="s">
        <v>47</v>
      </c>
      <c r="B35" s="25"/>
      <c r="C35" s="25"/>
      <c r="D35" s="26"/>
      <c r="E35" s="26"/>
      <c r="F35" s="26"/>
      <c r="G35" s="26"/>
      <c r="H35" s="27"/>
      <c r="I35" s="17" t="n">
        <f aca="false">15000+24550</f>
        <v>39550</v>
      </c>
      <c r="J35" s="28"/>
    </row>
    <row r="36" customFormat="false" ht="18" hidden="false" customHeight="true" outlineLevel="0" collapsed="false">
      <c r="A36" s="25" t="s">
        <v>48</v>
      </c>
      <c r="B36" s="25"/>
      <c r="C36" s="25"/>
      <c r="D36" s="26"/>
      <c r="E36" s="26"/>
      <c r="F36" s="26"/>
      <c r="G36" s="26"/>
      <c r="H36" s="27"/>
      <c r="I36" s="17" t="n">
        <v>17928</v>
      </c>
      <c r="J36" s="28"/>
    </row>
    <row r="37" customFormat="false" ht="18" hidden="false" customHeight="true" outlineLevel="0" collapsed="false">
      <c r="A37" s="25"/>
      <c r="B37" s="25"/>
      <c r="C37" s="25"/>
      <c r="D37" s="26"/>
      <c r="E37" s="26"/>
      <c r="F37" s="26"/>
      <c r="G37" s="26"/>
      <c r="H37" s="27"/>
      <c r="I37" s="24"/>
      <c r="J37" s="28"/>
    </row>
    <row r="38" customFormat="false" ht="18" hidden="false" customHeight="true" outlineLevel="0" collapsed="false">
      <c r="A38" s="25" t="s">
        <v>49</v>
      </c>
      <c r="B38" s="25"/>
      <c r="C38" s="25"/>
      <c r="D38" s="26"/>
      <c r="E38" s="26"/>
      <c r="F38" s="26"/>
      <c r="G38" s="26"/>
      <c r="H38" s="27"/>
      <c r="I38" s="17" t="n">
        <v>600722.541</v>
      </c>
      <c r="J38" s="28"/>
    </row>
    <row r="39" customFormat="false" ht="18" hidden="false" customHeight="true" outlineLevel="0" collapsed="false">
      <c r="A39" s="25" t="s">
        <v>50</v>
      </c>
      <c r="B39" s="25"/>
      <c r="C39" s="25"/>
      <c r="D39" s="26"/>
      <c r="E39" s="26"/>
      <c r="F39" s="26"/>
      <c r="G39" s="26"/>
      <c r="H39" s="27"/>
      <c r="I39" s="17" t="n">
        <v>165550.2</v>
      </c>
      <c r="J39" s="28"/>
    </row>
    <row r="40" customFormat="false" ht="17.35" hidden="false" customHeight="false" outlineLevel="0" collapsed="false">
      <c r="A40" s="29" t="s">
        <v>51</v>
      </c>
      <c r="B40" s="29"/>
      <c r="C40" s="29"/>
      <c r="D40" s="29"/>
      <c r="E40" s="29"/>
      <c r="F40" s="29"/>
      <c r="G40" s="29"/>
      <c r="H40" s="29"/>
      <c r="I40" s="30" t="n">
        <f aca="false">SUM(I20:I39)</f>
        <v>2902123.371</v>
      </c>
      <c r="J40" s="2" t="s">
        <v>52</v>
      </c>
    </row>
    <row r="42" customFormat="false" ht="25.5" hidden="false" customHeight="true" outlineLevel="0" collapsed="false">
      <c r="A42" s="31" t="s">
        <v>53</v>
      </c>
      <c r="B42" s="31"/>
      <c r="C42" s="31"/>
      <c r="D42" s="31"/>
      <c r="E42" s="31"/>
      <c r="F42" s="31"/>
      <c r="G42" s="31"/>
      <c r="H42" s="31"/>
      <c r="I42" s="31"/>
    </row>
    <row r="43" customFormat="false" ht="41.25" hidden="false" customHeight="true" outlineLevel="0" collapsed="false">
      <c r="A43" s="25" t="s">
        <v>54</v>
      </c>
      <c r="B43" s="25"/>
      <c r="C43" s="25"/>
      <c r="D43" s="26"/>
      <c r="E43" s="26"/>
      <c r="F43" s="26"/>
      <c r="G43" s="26"/>
      <c r="H43" s="27"/>
      <c r="I43" s="30" t="n">
        <v>621709.65</v>
      </c>
      <c r="J43" s="28"/>
    </row>
    <row r="44" customFormat="false" ht="41.25" hidden="false" customHeight="true" outlineLevel="0" collapsed="false">
      <c r="A44" s="32" t="s">
        <v>55</v>
      </c>
      <c r="B44" s="32"/>
      <c r="C44" s="32"/>
      <c r="D44" s="32"/>
      <c r="E44" s="32"/>
      <c r="F44" s="32"/>
      <c r="G44" s="32"/>
      <c r="H44" s="32"/>
      <c r="I44" s="33"/>
      <c r="J44" s="34" t="s">
        <v>56</v>
      </c>
      <c r="K44" s="34"/>
    </row>
    <row r="45" customFormat="false" ht="37.5" hidden="false" customHeight="true" outlineLevel="0" collapsed="false">
      <c r="A45" s="29" t="s">
        <v>57</v>
      </c>
      <c r="B45" s="29"/>
      <c r="C45" s="29"/>
      <c r="D45" s="29"/>
      <c r="E45" s="29"/>
      <c r="F45" s="29"/>
      <c r="G45" s="29"/>
      <c r="H45" s="29"/>
      <c r="I45" s="30" t="n">
        <f aca="false">+I40-I43-I44</f>
        <v>2280413.721</v>
      </c>
      <c r="J45" s="35" t="s">
        <v>58</v>
      </c>
      <c r="K45" s="35"/>
    </row>
    <row r="48" customFormat="false" ht="13.8" hidden="false" customHeight="false" outlineLevel="0" collapsed="false">
      <c r="D48" s="1"/>
    </row>
  </sheetData>
  <mergeCells count="33">
    <mergeCell ref="A1:I1"/>
    <mergeCell ref="A2:H3"/>
    <mergeCell ref="I2:I3"/>
    <mergeCell ref="A4:H5"/>
    <mergeCell ref="A6:G6"/>
    <mergeCell ref="A8:A20"/>
    <mergeCell ref="B20:G20"/>
    <mergeCell ref="A21:H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H40"/>
    <mergeCell ref="A42:I42"/>
    <mergeCell ref="A43:C43"/>
    <mergeCell ref="A44:H44"/>
    <mergeCell ref="J44:K44"/>
    <mergeCell ref="A45:H45"/>
    <mergeCell ref="J45:K45"/>
  </mergeCells>
  <printOptions headings="false" gridLines="false" gridLinesSet="true" horizontalCentered="true" verticalCentered="true"/>
  <pageMargins left="0.708333333333333" right="0.708333333333333" top="0.551388888888889" bottom="0.551388888888889" header="0.315277777777778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&amp;LPublika Servizi S.r.l.&amp;CAllegato E2 - Raccordo tra spese e dotazione organica&amp;Rwww.publika.it</oddHeader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6368AE1531C545A9203F19F8207FB0" ma:contentTypeVersion="12" ma:contentTypeDescription="Creare un nuovo documento." ma:contentTypeScope="" ma:versionID="e85dfa29229933539e7e350f1ab0d963">
  <xsd:schema xmlns:xsd="http://www.w3.org/2001/XMLSchema" xmlns:xs="http://www.w3.org/2001/XMLSchema" xmlns:p="http://schemas.microsoft.com/office/2006/metadata/properties" xmlns:ns2="198710eb-c43c-4e45-90b1-b1314be3c759" xmlns:ns3="20afe9d6-392a-487e-83a3-c8a2b3005502" targetNamespace="http://schemas.microsoft.com/office/2006/metadata/properties" ma:root="true" ma:fieldsID="52ae8cfa87171ad9638f86c154c6f5fb" ns2:_="" ns3:_="">
    <xsd:import namespace="198710eb-c43c-4e45-90b1-b1314be3c759"/>
    <xsd:import namespace="20afe9d6-392a-487e-83a3-c8a2b300550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8710eb-c43c-4e45-90b1-b1314be3c75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fe9d6-392a-487e-83a3-c8a2b30055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A89F963-76A2-4415-9C7A-0921F38FC5ED}"/>
</file>

<file path=customXml/itemProps2.xml><?xml version="1.0" encoding="utf-8"?>
<ds:datastoreItem xmlns:ds="http://schemas.openxmlformats.org/officeDocument/2006/customXml" ds:itemID="{E455D11A-B705-4C37-8750-13F9E1143045}"/>
</file>

<file path=customXml/itemProps3.xml><?xml version="1.0" encoding="utf-8"?>
<ds:datastoreItem xmlns:ds="http://schemas.openxmlformats.org/officeDocument/2006/customXml" ds:itemID="{BC34BD49-DAFE-40B5-B7F3-40259F31650B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232</TotalTime>
  <Application>LibreOffice/6.4.0.3$Windows_X86_64 LibreOffice_project/b0a288ab3d2d4774cb44b62f04d5d28733ac6df8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2018-08-06T10:24:04Z</dcterms:created>
  <dc:creator>gianluca.bertagna</dc:creator>
  <dc:description/>
  <dc:language>it-IT</dc:language>
  <cp:lastModifiedBy/>
  <cp:lastPrinted>2021-02-11T11:27:11Z</cp:lastPrinted>
  <dcterms:modified xsi:type="dcterms:W3CDTF">2021-02-26T11:46:54Z</dcterms:modified>
  <cp:revision>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ntentTypeId">
    <vt:lpwstr>0x010100AD6368AE1531C545A9203F19F8207FB0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