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iano Finanziario Preventivo" sheetId="1" state="visible" r:id="rId2"/>
  </sheets>
  <definedNames>
    <definedName function="false" hidden="false" localSheetId="0" name="_xlnm.Print_Area" vbProcedure="false">'Piano Finanziario Preventivo'!$A$1:$B$60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<sst xmlns="http://schemas.openxmlformats.org/spreadsheetml/2006/main" count="121" uniqueCount="121">
  <si>
    <t xml:space="preserve">PIANO FINANZIARIO PREVENTIVO "ORDINARI"</t>
  </si>
  <si>
    <t xml:space="preserve">PROGETTO ENTE LOCALE</t>
  </si>
  <si>
    <t xml:space="preserve">MALNATE</t>
  </si>
  <si>
    <t xml:space="preserve">PROPOSTA ETS</t>
  </si>
  <si>
    <t xml:space="preserve">CODICE PROGETTO</t>
  </si>
  <si>
    <t xml:space="preserve">PF 01.01.2026-31.03.2026</t>
  </si>
  <si>
    <t xml:space="preserve">NUMERO POSTI</t>
  </si>
  <si>
    <t xml:space="preserve">ponderato sui tre mesi di affidamento diretto gen-mar 2026</t>
  </si>
  <si>
    <t xml:space="preserve">COD</t>
  </si>
  <si>
    <t xml:space="preserve">DESCRIZIONE SPESA</t>
  </si>
  <si>
    <t xml:space="preserve">COSTO</t>
  </si>
  <si>
    <t xml:space="preserve">A</t>
  </si>
  <si>
    <t xml:space="preserve">Costo del Personale </t>
  </si>
  <si>
    <r>
      <rPr>
        <b val="true"/>
        <sz val="13"/>
        <color rgb="FFFFFFFF"/>
        <rFont val="Bookman Old Style"/>
        <family val="1"/>
        <charset val="1"/>
      </rPr>
      <t xml:space="preserve">Equipe multidisciplinare </t>
    </r>
    <r>
      <rPr>
        <sz val="13"/>
        <color rgb="FFFFFFFF"/>
        <rFont val="Bookman Old Style"/>
        <family val="1"/>
        <charset val="1"/>
      </rPr>
      <t xml:space="preserve">(massimo il 46% del costo totale di progetto)</t>
    </r>
  </si>
  <si>
    <t xml:space="preserve">A1e</t>
  </si>
  <si>
    <t xml:space="preserve">Operatori sociali</t>
  </si>
  <si>
    <t xml:space="preserve">A2e</t>
  </si>
  <si>
    <t xml:space="preserve">Interpreti e mediatori culturali</t>
  </si>
  <si>
    <t xml:space="preserve">A3e</t>
  </si>
  <si>
    <t xml:space="preserve">Operatori legali</t>
  </si>
  <si>
    <t xml:space="preserve">A4e</t>
  </si>
  <si>
    <t xml:space="preserve">Assistenti sociali</t>
  </si>
  <si>
    <t xml:space="preserve">A5e</t>
  </si>
  <si>
    <t xml:space="preserve">Psicologi</t>
  </si>
  <si>
    <t xml:space="preserve">A6e</t>
  </si>
  <si>
    <t xml:space="preserve">Operatori dell'integrazione</t>
  </si>
  <si>
    <t xml:space="preserve">A7e</t>
  </si>
  <si>
    <t xml:space="preserve">Personale addetto alle pulizie</t>
  </si>
  <si>
    <t xml:space="preserve">A8e</t>
  </si>
  <si>
    <t xml:space="preserve">Altre figure professionali</t>
  </si>
  <si>
    <t xml:space="preserve">Consulenze</t>
  </si>
  <si>
    <t xml:space="preserve">A1c</t>
  </si>
  <si>
    <r>
      <rPr>
        <sz val="13"/>
        <color rgb="FF000000"/>
        <rFont val="Bookman Old Style"/>
        <family val="1"/>
        <charset val="1"/>
      </rPr>
      <t xml:space="preserve">Esperti legali (</t>
    </r>
    <r>
      <rPr>
        <i val="true"/>
        <sz val="13"/>
        <color rgb="FF000000"/>
        <rFont val="Bookman Old Style"/>
        <family val="1"/>
        <charset val="1"/>
      </rPr>
      <t xml:space="preserve">avvocato</t>
    </r>
    <r>
      <rPr>
        <sz val="13"/>
        <color rgb="FF000000"/>
        <rFont val="Bookman Old Style"/>
        <family val="1"/>
        <charset val="1"/>
      </rPr>
      <t xml:space="preserve">) </t>
    </r>
  </si>
  <si>
    <t xml:space="preserve">A2c</t>
  </si>
  <si>
    <t xml:space="preserve">Operatori anti-tratta</t>
  </si>
  <si>
    <t xml:space="preserve">A3c</t>
  </si>
  <si>
    <t xml:space="preserve">Mediazione culturale e interpretariato</t>
  </si>
  <si>
    <t xml:space="preserve">A4c</t>
  </si>
  <si>
    <t xml:space="preserve">Consulenti fiscali e del lavoro</t>
  </si>
  <si>
    <t xml:space="preserve">A5c</t>
  </si>
  <si>
    <r>
      <rPr>
        <sz val="13"/>
        <color rgb="FF000000"/>
        <rFont val="Bookman Old Style"/>
        <family val="1"/>
        <charset val="1"/>
      </rPr>
      <t xml:space="preserve">Altre figure professionali (</t>
    </r>
    <r>
      <rPr>
        <i val="true"/>
        <sz val="13"/>
        <color rgb="FF000000"/>
        <rFont val="Bookman Old Style"/>
        <family val="1"/>
        <charset val="1"/>
      </rPr>
      <t xml:space="preserve">supervisione psicologica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</si>
  <si>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B </t>
  </si>
  <si>
    <t xml:space="preserve">Spese di gestione diretta </t>
  </si>
  <si>
    <t xml:space="preserve">B1</t>
  </si>
  <si>
    <t xml:space="preserve">Spese telefoniche per utenze fisse e mobili usufruite dal personale</t>
  </si>
  <si>
    <t xml:space="preserve">B2</t>
  </si>
  <si>
    <t xml:space="preserve">Spese di carburante per automezzi di servizio </t>
  </si>
  <si>
    <t xml:space="preserve">B3</t>
  </si>
  <si>
    <t xml:space="preserve">Spese per fideiussioni</t>
  </si>
  <si>
    <t xml:space="preserve">B4</t>
  </si>
  <si>
    <t xml:space="preserve">Costi del revisore contabile indipendente</t>
  </si>
  <si>
    <t xml:space="preserve">quota per revisore gestita dall’ Ente locale titolare</t>
  </si>
  <si>
    <t xml:space="preserve">B5</t>
  </si>
  <si>
    <r>
      <rPr>
        <sz val="13"/>
        <color rgb="FF000000"/>
        <rFont val="Bookman Old Style"/>
        <family val="1"/>
        <charset val="1"/>
      </rPr>
      <t xml:space="preserve">Costi dell'IVA </t>
    </r>
    <r>
      <rPr>
        <sz val="13"/>
        <rFont val="Bookman Old Style"/>
        <family val="1"/>
        <charset val="1"/>
      </rPr>
      <t xml:space="preserve">sui servizi resi dall'ente attuatore</t>
    </r>
  </si>
  <si>
    <t xml:space="preserve">B6</t>
  </si>
  <si>
    <r>
      <rPr>
        <sz val="13"/>
        <color rgb="FF000000"/>
        <rFont val="Bookman Old Style"/>
        <family val="1"/>
        <charset val="1"/>
      </rPr>
      <t xml:space="preserve">Costi connessi all'espletamento delle procedure di affidamento 
(</t>
    </r>
    <r>
      <rPr>
        <i val="true"/>
        <sz val="13"/>
        <color rgb="FF000000"/>
        <rFont val="Bookman Old Style"/>
        <family val="1"/>
        <charset val="1"/>
      </rPr>
      <t xml:space="preserve">RUP, DEC,registrazione atti, pubblicità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</si>
  <si>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quota gestita dall’ Ente locale titolare: incentivi + contr ANAC</t>
  </si>
  <si>
    <t xml:space="preserve">B7</t>
  </si>
  <si>
    <r>
      <rPr>
        <sz val="13"/>
        <color rgb="FF000000"/>
        <rFont val="Bookman Old Style"/>
        <family val="1"/>
        <charset val="1"/>
      </rPr>
      <t xml:space="preserve">Acquisto, noleggio o leasing di mobili, arredi ed elettrodomestici (</t>
    </r>
    <r>
      <rPr>
        <i val="true"/>
        <sz val="13"/>
        <color rgb="FF000000"/>
        <rFont val="Bookman Old Style"/>
        <family val="1"/>
        <charset val="1"/>
      </rPr>
      <t xml:space="preserve">opzione più favorevole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</si>
  <si>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B8</t>
  </si>
  <si>
    <r>
      <rPr>
        <sz val="13"/>
        <color rgb="FF000000"/>
        <rFont val="Bookman Old Style"/>
        <family val="1"/>
        <charset val="1"/>
      </rPr>
      <t xml:space="preserve">Acquisto, noleggio o leasing di hardware, software, strumentazione tecnica ed autovetture </t>
    </r>
    <r>
      <rPr>
        <i val="true"/>
        <sz val="13"/>
        <rFont val="Bookman Old Style"/>
        <family val="1"/>
        <charset val="1"/>
      </rPr>
      <t xml:space="preserve">(opzione più favorevole)</t>
    </r>
  </si>
  <si>
    <t xml:space="preserve">C</t>
  </si>
  <si>
    <t xml:space="preserve">Immobili e utenze</t>
  </si>
  <si>
    <t xml:space="preserve">C1</t>
  </si>
  <si>
    <r>
      <rPr>
        <sz val="13"/>
        <color rgb="FF000000"/>
        <rFont val="Bookman Old Style"/>
        <family val="1"/>
        <charset val="1"/>
      </rPr>
      <t xml:space="preserve">Ristrutturazione dei locali destinati all'ospitalità dei beneficiari - solo per beni di proprietà dell'Ente Locale  o ad esso assegnati - (</t>
    </r>
    <r>
      <rPr>
        <i val="true"/>
        <sz val="13"/>
        <color rgb="FF000000"/>
        <rFont val="Bookman Old Style"/>
        <family val="1"/>
        <charset val="1"/>
      </rPr>
      <t xml:space="preserve">massimo 3,33% del costo totale di progetto annuo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</si>
  <si>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C2</t>
  </si>
  <si>
    <r>
      <rPr>
        <sz val="13"/>
        <color rgb="FF000000"/>
        <rFont val="Bookman Old Style"/>
        <family val="1"/>
        <charset val="1"/>
      </rPr>
      <t xml:space="preserve">Opere di piccola manutenzione rientranti nel contratto di locazione e relativi materiali (</t>
    </r>
    <r>
      <rPr>
        <i val="true"/>
        <sz val="13"/>
        <color rgb="FF000000"/>
        <rFont val="Bookman Old Style"/>
        <family val="1"/>
        <charset val="1"/>
      </rPr>
      <t xml:space="preserve">massimo 3% del costo totale di progetto annuo</t>
    </r>
    <r>
      <rPr>
        <sz val="13"/>
        <color rgb="FF000000"/>
        <rFont val="Bookman Old Style"/>
        <family val="1"/>
        <charset val="1"/>
      </rPr>
      <t xml:space="preserve">) </t>
    </r>
  </si>
  <si>
    <t xml:space="preserve">C3</t>
  </si>
  <si>
    <t xml:space="preserve">Affitto locali, condominio, registrazione contratti </t>
  </si>
  <si>
    <t xml:space="preserve">C4</t>
  </si>
  <si>
    <r>
      <rPr>
        <sz val="13"/>
        <rFont val="Bookman Old Style"/>
        <family val="1"/>
        <charset val="1"/>
      </rPr>
      <t xml:space="preserve">Ospitalità presso strutture dedicate alla riabilitazione/strutture protette per nucleo familiare (</t>
    </r>
    <r>
      <rPr>
        <i val="true"/>
        <sz val="13"/>
        <rFont val="Bookman Old Style"/>
        <family val="1"/>
        <charset val="1"/>
      </rPr>
      <t xml:space="preserve">riconoscimento del costo per la quota non coperta dal SSN</t>
    </r>
    <r>
      <rPr>
        <sz val="13"/>
        <rFont val="Bookman Old Style"/>
        <family val="1"/>
        <charset val="1"/>
      </rPr>
      <t xml:space="preserve">).</t>
    </r>
  </si>
  <si>
    <t xml:space="preserve">C5</t>
  </si>
  <si>
    <t xml:space="preserve">Pulizia locali e relativi materiali</t>
  </si>
  <si>
    <t xml:space="preserve">C6</t>
  </si>
  <si>
    <r>
      <rPr>
        <sz val="13"/>
        <color rgb="FF000000"/>
        <rFont val="Bookman Old Style"/>
        <family val="1"/>
        <charset val="1"/>
      </rPr>
      <t xml:space="preserve">Utenze delle strutture di accoglienza (</t>
    </r>
    <r>
      <rPr>
        <i val="true"/>
        <sz val="13"/>
        <color rgb="FF000000"/>
        <rFont val="Bookman Old Style"/>
        <family val="1"/>
        <charset val="1"/>
      </rPr>
      <t xml:space="preserve">acqua, elettricità, gas e gasolio da riscaldamento</t>
    </r>
    <r>
      <rPr>
        <sz val="13"/>
        <color rgb="FF000000"/>
        <rFont val="Bookman Old Style"/>
        <family val="1"/>
        <charset val="1"/>
      </rPr>
      <t xml:space="preserve">)</t>
    </r>
  </si>
  <si>
    <r>
      <rPr>
        <sz val="11"/>
        <color rgb="FF000000"/>
        <rFont val="Bookman Old Style"/>
        <family val="1"/>
        <charset val="1"/>
      </rPr>
      <t xml:space="preserve">quota pagamento utenze ente locale </t>
    </r>
    <r>
      <rPr>
        <sz val="11"/>
        <color rgb="FFC9211E"/>
        <rFont val="Bookman Old Style"/>
        <family val="1"/>
        <charset val="1"/>
      </rPr>
      <t xml:space="preserve">- </t>
    </r>
    <r>
      <rPr>
        <sz val="11"/>
        <color rgb="FFC9211E"/>
        <rFont val="Times New Roman"/>
        <family val="1"/>
        <charset val="1"/>
      </rPr>
      <t xml:space="preserve">€ 1.500,00</t>
    </r>
  </si>
  <si>
    <t xml:space="preserve">D</t>
  </si>
  <si>
    <r>
      <rPr>
        <b val="true"/>
        <sz val="13"/>
        <color rgb="FFFFFFFF"/>
        <rFont val="Bookman Old Style"/>
        <family val="1"/>
        <charset val="1"/>
      </rPr>
      <t xml:space="preserve">Spese direttamente riconducibili alla presa in carico dei beneficiari (</t>
    </r>
    <r>
      <rPr>
        <i val="true"/>
        <sz val="13"/>
        <color rgb="FFFFFFFF"/>
        <rFont val="Bookman Old Style"/>
        <family val="1"/>
        <charset val="1"/>
      </rPr>
      <t xml:space="preserve">minimo 15% del costo totale di progetto</t>
    </r>
    <r>
      <rPr>
        <b val="true"/>
        <sz val="13"/>
        <color rgb="FFFFFFFF"/>
        <rFont val="Bookman Old Style"/>
        <family val="1"/>
        <charset val="1"/>
      </rPr>
      <t xml:space="preserve">)</t>
    </r>
  </si>
  <si>
    <t xml:space="preserve">D1</t>
  </si>
  <si>
    <t xml:space="preserve">Vitto, abbigliamento, igiene personale, assistenza infanzia, materiale ludico</t>
  </si>
  <si>
    <t xml:space="preserve">D2</t>
  </si>
  <si>
    <t xml:space="preserve">Effetti letterecci</t>
  </si>
  <si>
    <t xml:space="preserve">D3</t>
  </si>
  <si>
    <t xml:space="preserve">Assistenza sanitaria specialistica (infermieri, medici e psicologi con specializzazioni adeguate, anche in etnopsichiatria)</t>
  </si>
  <si>
    <t xml:space="preserve">D4</t>
  </si>
  <si>
    <t xml:space="preserve">Altre spese per la salute (medicinali, protesi) non riconosciute dal SSN</t>
  </si>
  <si>
    <t xml:space="preserve">D5</t>
  </si>
  <si>
    <t xml:space="preserve">Spese di trasporto urbano ed extra-urbano, spese di trasferimento, viaggio e soggiorno temporaneo dei beneficiari</t>
  </si>
  <si>
    <t xml:space="preserve">D6</t>
  </si>
  <si>
    <t xml:space="preserve">Pocket Money</t>
  </si>
  <si>
    <t xml:space="preserve">D7</t>
  </si>
  <si>
    <t xml:space="preserve">Spese per la scolarizzazione</t>
  </si>
  <si>
    <t xml:space="preserve">D8</t>
  </si>
  <si>
    <t xml:space="preserve">Alfabetizzazione</t>
  </si>
  <si>
    <t xml:space="preserve">D9</t>
  </si>
  <si>
    <t xml:space="preserve">Corsi di formazione professionale</t>
  </si>
  <si>
    <t xml:space="preserve">D10</t>
  </si>
  <si>
    <t xml:space="preserve">Borse lavoro e tirocini formativi</t>
  </si>
  <si>
    <t xml:space="preserve">D11</t>
  </si>
  <si>
    <t xml:space="preserve">Spese per l'integrazione</t>
  </si>
  <si>
    <t xml:space="preserve">D12</t>
  </si>
  <si>
    <r>
      <rPr>
        <sz val="13"/>
        <color rgb="FF000000"/>
        <rFont val="Bookman Old Style"/>
        <family val="1"/>
        <charset val="1"/>
      </rPr>
      <t xml:space="preserve">Spese relative all'assistenza (</t>
    </r>
    <r>
      <rPr>
        <i val="true"/>
        <sz val="13"/>
        <color rgb="FF000000"/>
        <rFont val="Bookman Old Style"/>
        <family val="1"/>
        <charset val="1"/>
      </rPr>
      <t xml:space="preserve">tessere telefoniche per beneficiari, spese di assicurazione per infortuni e r.c. dei beneficiari, fototessere ecc, ecc 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</si>
  <si>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D13</t>
  </si>
  <si>
    <t xml:space="preserve">Contributi alloggio ed interventi per agevolare la sistemazione alloggiativa</t>
  </si>
  <si>
    <t xml:space="preserve">D14</t>
  </si>
  <si>
    <t xml:space="preserve">Contributi acquisto arredi per alloggi beneficiari</t>
  </si>
  <si>
    <t xml:space="preserve">D15</t>
  </si>
  <si>
    <t xml:space="preserve">Contributi straordinari per l'uscita</t>
  </si>
  <si>
    <t xml:space="preserve">E</t>
  </si>
  <si>
    <t xml:space="preserve">Viaggi/formazione/sensibilizzazione</t>
  </si>
  <si>
    <t xml:space="preserve">E1</t>
  </si>
  <si>
    <t xml:space="preserve">Eventi di sensibilizzazione </t>
  </si>
  <si>
    <t xml:space="preserve">E2</t>
  </si>
  <si>
    <t xml:space="preserve">Spese per incontri nazionali, convegni, corsi di formazione, trasporto pubblico a favore del personale. Viaggi</t>
  </si>
  <si>
    <t xml:space="preserve">TOTALE COSTI DIRETTI</t>
  </si>
  <si>
    <t xml:space="preserve">F</t>
  </si>
  <si>
    <r>
      <rPr>
        <b val="true"/>
        <sz val="13"/>
        <color rgb="FFFFFFFF"/>
        <rFont val="Bookman Old Style"/>
        <family val="1"/>
        <charset val="1"/>
      </rPr>
      <t xml:space="preserve">Costi indiretti </t>
    </r>
    <r>
      <rPr>
        <b val="true"/>
        <i val="true"/>
        <sz val="13"/>
        <color rgb="FFFFFFFF"/>
        <rFont val="Bookman Old Style"/>
        <family val="1"/>
        <charset val="1"/>
      </rPr>
      <t xml:space="preserve">(spese generali di gestione e di supporto alle attività di progetto e relativi materiali) - </t>
    </r>
    <r>
      <rPr>
        <i val="true"/>
        <sz val="13"/>
        <color rgb="FFFFFFFF"/>
        <rFont val="Bookman Old Style"/>
        <family val="1"/>
        <charset val="1"/>
      </rPr>
      <t xml:space="preserve">massimo 7% dei costi diretti  - </t>
    </r>
  </si>
  <si>
    <t xml:space="preserve">TOTALE COMPLESSIVO</t>
  </si>
  <si>
    <t xml:space="preserve">*importo finanziato con dm 53671 del 03.12.2025 per ciascuna annualità del triennio di prosecuzione 2026-2028</t>
  </si>
  <si>
    <r>
      <rPr>
        <sz val="11"/>
        <color rgb="FF000000"/>
        <rFont val="Bookman Old Style"/>
        <family val="1"/>
        <charset val="1"/>
      </rPr>
      <t xml:space="preserve">Detratti </t>
    </r>
    <r>
      <rPr>
        <sz val="11"/>
        <color rgb="FF000000"/>
        <rFont val="Times New Roman"/>
        <family val="1"/>
        <charset val="1"/>
      </rPr>
      <t xml:space="preserve">€ 5.191,00</t>
    </r>
  </si>
  <si>
    <t xml:space="preserve">N.B. Per l’ anno 2026 da tale importo detrarre € 120.300,42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</si>
</sst>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€-410]\ #,##0.00;[RED]\-[$€-410]\ #,##0.00"/>
    <numFmt numFmtId="166" formatCode="@"/>
    <numFmt numFmtId="167" formatCode="[$€-2]\ #,##0.00"/>
    <numFmt numFmtId="168" formatCode="[$€-2]\ #,##0.00;[RED][$€-2]\ #,##0.00"/>
  </numFmts>
  <fonts count="3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Bookman Old Style"/>
      <family val="1"/>
      <charset val="1"/>
    </font>
    <font>
      <sz val="8"/>
      <color rgb="FF000000"/>
      <name val="Bookman Old Style"/>
      <family val="1"/>
      <charset val="1"/>
    </font>
    <font>
      <sz val="11"/>
      <color rgb="FF000000"/>
      <name val="Bookman Old Style"/>
      <family val="1"/>
      <charset val="1"/>
    </font>
    <font>
      <b val="true"/>
      <i val="true"/>
      <sz val="12"/>
      <color rgb="FFFFFFFF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9"/>
      <color rgb="FFC9211E"/>
      <name val="Bookman Old Style"/>
      <family val="1"/>
      <charset val="1"/>
    </font>
    <font>
      <b val="true"/>
      <sz val="12"/>
      <color rgb="FFFFFFFF"/>
      <name val="Arial"/>
      <family val="2"/>
      <charset val="1"/>
    </font>
    <font>
      <b val="true"/>
      <sz val="13"/>
      <color rgb="FFFFFFFF"/>
      <name val="Arial"/>
      <family val="2"/>
      <charset val="1"/>
    </font>
    <font>
      <sz val="11"/>
      <color rgb="FFFFFFFF"/>
      <name val="Bookman Old Style"/>
      <family val="1"/>
      <charset val="1"/>
    </font>
    <font>
      <b val="true"/>
      <sz val="13"/>
      <color rgb="FFFFFFFF"/>
      <name val="Bookman Old Style"/>
      <family val="1"/>
      <charset val="1"/>
    </font>
    <font>
      <sz val="13"/>
      <color rgb="FFFFFFFF"/>
      <name val="Bookman Old Style"/>
      <family val="1"/>
      <charset val="1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3"/>
      <name val="Arial"/>
      <family val="2"/>
      <charset val="1"/>
    </font>
    <font>
      <sz val="13"/>
      <color rgb="FF000000"/>
      <name val="Bookman Old Style"/>
      <family val="1"/>
      <charset val="1"/>
    </font>
    <font>
      <i val="true"/>
      <sz val="13"/>
      <color rgb="FF000000"/>
      <name val="Bookman Old Style"/>
      <family val="1"/>
      <charset val="1"/>
    </font>
    <font>
      <sz val="11"/>
      <color rgb="FFC9211E"/>
      <name val="Bookman Old Style"/>
      <family val="1"/>
      <charset val="1"/>
    </font>
    <font>
      <sz val="13"/>
      <name val="Bookman Old Style"/>
      <family val="1"/>
      <charset val="1"/>
    </font>
    <font>
      <i val="true"/>
      <sz val="13"/>
      <name val="Bookman Old Style"/>
      <family val="1"/>
      <charset val="1"/>
    </font>
    <font>
      <sz val="11"/>
      <color rgb="FFC9211E"/>
      <name val="Times New Roman"/>
      <family val="1"/>
      <charset val="1"/>
    </font>
    <font>
      <i val="true"/>
      <sz val="13"/>
      <color rgb="FFFFFFFF"/>
      <name val="Bookman Old Style"/>
      <family val="1"/>
      <charset val="1"/>
    </font>
    <font>
      <sz val="12"/>
      <color rgb="FFFFFFFF"/>
      <name val="Arial"/>
      <family val="2"/>
      <charset val="1"/>
    </font>
    <font>
      <b val="true"/>
      <i val="true"/>
      <sz val="13"/>
      <color rgb="FFFFFFFF"/>
      <name val="Bookman Old Style"/>
      <family val="1"/>
      <charset val="1"/>
    </font>
    <font>
      <sz val="11"/>
      <color rgb="FF000000"/>
      <name val="Arial"/>
      <family val="2"/>
      <charset val="1"/>
    </font>
    <font>
      <sz val="11"/>
      <color rgb="FF000000"/>
      <name val="Times New Roman"/>
      <family val="1"/>
      <charset val="1"/>
    </font>
    <font>
      <sz val="9"/>
      <color rgb="FF000000"/>
      <name val="Arial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C00000"/>
        <bgColor rgb="FFC9211E"/>
      </patternFill>
    </fill>
    <fill>
      <patternFill patternType="solid">
        <fgColor rgb="FFFAC090"/>
        <bgColor rgb="FFFFB66C"/>
      </patternFill>
    </fill>
    <fill>
      <patternFill patternType="solid">
        <fgColor rgb="FFFF0000"/>
        <bgColor rgb="FFC00000"/>
      </patternFill>
    </fill>
    <fill>
      <patternFill patternType="solid">
        <fgColor rgb="FFA6A6A6"/>
        <bgColor rgb="FF9999FF"/>
      </patternFill>
    </fill>
    <fill>
      <patternFill patternType="solid">
        <fgColor rgb="FFCCCCCC"/>
        <bgColor rgb="FFCCCCFF"/>
      </patternFill>
    </fill>
    <fill>
      <patternFill patternType="solid">
        <fgColor rgb="FFE2F0D9"/>
        <bgColor rgb="FFDDE8CB"/>
      </patternFill>
    </fill>
    <fill>
      <patternFill patternType="solid">
        <fgColor rgb="FFDDE8CB"/>
        <bgColor rgb="FFE2F0D9"/>
      </patternFill>
    </fill>
    <fill>
      <patternFill patternType="solid">
        <fgColor rgb="FFFFFFFF"/>
        <bgColor rgb="FFE2F0D9"/>
      </patternFill>
    </fill>
    <fill>
      <patternFill patternType="solid">
        <fgColor rgb="FFFF4000"/>
        <bgColor rgb="FFC9211E"/>
      </patternFill>
    </fill>
    <fill>
      <patternFill patternType="solid">
        <fgColor rgb="FFA9D18E"/>
        <bgColor rgb="FFCCCCCC"/>
      </patternFill>
    </fill>
    <fill>
      <patternFill patternType="solid">
        <fgColor rgb="FFFFB66C"/>
        <bgColor rgb="FFFAC090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1" fillId="2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2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5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14" fillId="5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6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17" fillId="7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8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16" fillId="9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9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9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9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9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0" borderId="1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17" fillId="7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5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5" borderId="1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8" fillId="9" borderId="1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7" fillId="7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6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7" fillId="7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2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2" fillId="1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20" fillId="8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8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7" fillId="8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8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1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3" fillId="2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5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6" fillId="0" borderId="1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3" borderId="2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7" fillId="11" borderId="2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2" borderId="2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1" fillId="2" borderId="2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2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8" fillId="3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12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DDE8CB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A9D18E"/>
      <rgbColor rgb="FFFFB66C"/>
      <rgbColor rgb="FFCC99FF"/>
      <rgbColor rgb="FFFAC090"/>
      <rgbColor rgb="FF3366FF"/>
      <rgbColor rgb="FF33CCCC"/>
      <rgbColor rgb="FF99CC00"/>
      <rgbColor rgb="FFFFCC00"/>
      <rgbColor rgb="FFFF9900"/>
      <rgbColor rgb="FFFF4000"/>
      <rgbColor rgb="FF666699"/>
      <rgbColor rgb="FFA6A6A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0000"/>
    <pageSetUpPr fitToPage="false"/>
  </sheetPr>
  <dimension ref="A1:XFC71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1" ySplit="5" topLeftCell="B46" activePane="bottomRight" state="frozen"/>
      <selection pane="topLeft" activeCell="A1" activeCellId="0" sqref="A1"/>
      <selection pane="topRight" activeCell="B1" activeCellId="0" sqref="B1"/>
      <selection pane="bottomLeft" activeCell="A46" activeCellId="0" sqref="A46"/>
      <selection pane="bottomRight" activeCell="G62" activeCellId="0" sqref="G62"/>
    </sheetView>
  </sheetViews>
  <sheetFormatPr defaultColWidth="9.2109375" defaultRowHeight="13.8" zeroHeight="false" outlineLevelRow="0" outlineLevelCol="0"/>
  <cols>
    <col collapsed="false" customWidth="true" hidden="false" outlineLevel="0" max="1" min="1" style="1" width="30.77"/>
    <col collapsed="false" customWidth="true" hidden="false" outlineLevel="0" max="2" min="2" style="2" width="79.22"/>
    <col collapsed="false" customWidth="true" hidden="false" outlineLevel="0" max="3" min="3" style="3" width="20.56"/>
    <col collapsed="false" customWidth="true" hidden="false" outlineLevel="0" max="4" min="4" style="3" width="19"/>
    <col collapsed="false" customWidth="true" hidden="true" outlineLevel="0" max="5" min="5" style="3" width="11.56"/>
    <col collapsed="false" customWidth="true" hidden="false" outlineLevel="0" max="6" min="6" style="4" width="25.67"/>
    <col collapsed="false" customWidth="false" hidden="false" outlineLevel="0" max="7" min="7" style="3" width="9.21"/>
    <col collapsed="false" customWidth="true" hidden="false" outlineLevel="0" max="8" min="8" style="3" width="12"/>
    <col collapsed="false" customWidth="false" hidden="false" outlineLevel="0" max="9" min="9" style="3" width="9.21"/>
    <col collapsed="false" customWidth="true" hidden="false" outlineLevel="0" max="10" min="10" style="3" width="27.44"/>
    <col collapsed="false" customWidth="false" hidden="false" outlineLevel="0" max="12" min="11" style="3" width="9.21"/>
    <col collapsed="false" customWidth="true" hidden="false" outlineLevel="0" max="13" min="13" style="3" width="11.44"/>
    <col collapsed="false" customWidth="false" hidden="false" outlineLevel="0" max="14" min="14" style="3" width="9.21"/>
    <col collapsed="false" customWidth="true" hidden="false" outlineLevel="0" max="15" min="15" style="3" width="15"/>
    <col collapsed="false" customWidth="false" hidden="false" outlineLevel="0" max="16381" min="17" style="3" width="9.21"/>
    <col collapsed="false" customWidth="true" hidden="false" outlineLevel="0" max="16383" min="16382" style="5" width="11.56"/>
    <col collapsed="false" customWidth="true" hidden="false" outlineLevel="0" max="16384" min="16384" style="3" width="11.56"/>
  </cols>
  <sheetData>
    <row r="1" customFormat="false" ht="15" hidden="false" customHeight="false" outlineLevel="0" collapsed="false">
      <c r="A1" s="6" t="s">
        <v>0</v>
      </c>
      <c r="B1" s="6"/>
      <c r="C1" s="6"/>
    </row>
    <row r="2" customFormat="false" ht="13.5" hidden="false" customHeight="true" outlineLevel="0" collapsed="false">
      <c r="A2" s="7" t="s">
        <v>1</v>
      </c>
      <c r="B2" s="8" t="s">
        <v>2</v>
      </c>
      <c r="C2" s="9" t="s">
        <v>3</v>
      </c>
    </row>
    <row r="3" customFormat="false" ht="15" hidden="false" customHeight="false" outlineLevel="0" collapsed="false">
      <c r="A3" s="10" t="s">
        <v>4</v>
      </c>
      <c r="B3" s="11"/>
      <c r="C3" s="9"/>
      <c r="F3" s="12" t="s">
        <v>5</v>
      </c>
    </row>
    <row r="4" customFormat="false" ht="15" hidden="false" customHeight="false" outlineLevel="0" collapsed="false">
      <c r="A4" s="13" t="s">
        <v>6</v>
      </c>
      <c r="B4" s="14"/>
      <c r="C4" s="15" t="n">
        <v>30</v>
      </c>
      <c r="F4" s="12"/>
      <c r="G4" s="16" t="s">
        <v>7</v>
      </c>
      <c r="H4" s="16"/>
      <c r="I4" s="16"/>
      <c r="J4" s="16"/>
      <c r="K4" s="16"/>
    </row>
    <row r="5" customFormat="false" ht="15" hidden="false" customHeight="false" outlineLevel="0" collapsed="false">
      <c r="A5" s="17" t="s">
        <v>8</v>
      </c>
      <c r="B5" s="18" t="s">
        <v>9</v>
      </c>
      <c r="C5" s="19" t="s">
        <v>10</v>
      </c>
      <c r="F5" s="12"/>
    </row>
    <row r="6" customFormat="false" ht="13.5" hidden="false" customHeight="true" outlineLevel="0" collapsed="false">
      <c r="A6" s="20" t="s">
        <v>11</v>
      </c>
      <c r="B6" s="21" t="s">
        <v>12</v>
      </c>
      <c r="C6" s="22" t="n">
        <f aca="false">C7+C16</f>
        <v>234352</v>
      </c>
      <c r="F6" s="23" t="n">
        <f aca="false">C6/12*3</f>
        <v>58588</v>
      </c>
    </row>
    <row r="7" customFormat="false" ht="36" hidden="false" customHeight="true" outlineLevel="0" collapsed="false">
      <c r="A7" s="24"/>
      <c r="B7" s="25" t="s">
        <v>13</v>
      </c>
      <c r="C7" s="26" t="n">
        <f aca="false">SUM(C8:C15)</f>
        <v>221352</v>
      </c>
      <c r="F7" s="27" t="n">
        <f aca="false">C7/12*3</f>
        <v>55338</v>
      </c>
    </row>
    <row r="8" customFormat="false" ht="16.5" hidden="false" customHeight="false" outlineLevel="0" collapsed="false">
      <c r="A8" s="28" t="s">
        <v>14</v>
      </c>
      <c r="B8" s="29" t="s">
        <v>15</v>
      </c>
      <c r="C8" s="30" t="n">
        <v>146352</v>
      </c>
      <c r="F8" s="31" t="n">
        <f aca="false">C8/12*3</f>
        <v>36588</v>
      </c>
    </row>
    <row r="9" customFormat="false" ht="16.5" hidden="false" customHeight="false" outlineLevel="0" collapsed="false">
      <c r="A9" s="28" t="s">
        <v>16</v>
      </c>
      <c r="B9" s="29" t="s">
        <v>17</v>
      </c>
      <c r="C9" s="30" t="n">
        <v>0</v>
      </c>
      <c r="F9" s="31" t="n">
        <f aca="false">C9/12*3</f>
        <v>0</v>
      </c>
    </row>
    <row r="10" customFormat="false" ht="16.5" hidden="false" customHeight="false" outlineLevel="0" collapsed="false">
      <c r="A10" s="28" t="s">
        <v>18</v>
      </c>
      <c r="B10" s="29" t="s">
        <v>19</v>
      </c>
      <c r="C10" s="30" t="n">
        <v>8000</v>
      </c>
      <c r="F10" s="31" t="n">
        <f aca="false">C10/12*3</f>
        <v>2000</v>
      </c>
    </row>
    <row r="11" customFormat="false" ht="16.5" hidden="false" customHeight="false" outlineLevel="0" collapsed="false">
      <c r="A11" s="28" t="s">
        <v>20</v>
      </c>
      <c r="B11" s="32" t="s">
        <v>21</v>
      </c>
      <c r="C11" s="30" t="n">
        <v>0</v>
      </c>
      <c r="F11" s="31" t="n">
        <f aca="false">C11/12*3</f>
        <v>0</v>
      </c>
    </row>
    <row r="12" customFormat="false" ht="16.5" hidden="false" customHeight="false" outlineLevel="0" collapsed="false">
      <c r="A12" s="28" t="s">
        <v>22</v>
      </c>
      <c r="B12" s="32" t="s">
        <v>23</v>
      </c>
      <c r="C12" s="30" t="n">
        <v>0</v>
      </c>
      <c r="F12" s="31" t="n">
        <f aca="false">C12/12*3</f>
        <v>0</v>
      </c>
    </row>
    <row r="13" customFormat="false" ht="16.5" hidden="false" customHeight="false" outlineLevel="0" collapsed="false">
      <c r="A13" s="28" t="s">
        <v>24</v>
      </c>
      <c r="B13" s="33" t="s">
        <v>25</v>
      </c>
      <c r="C13" s="30" t="n">
        <v>32000</v>
      </c>
      <c r="D13" s="34"/>
      <c r="E13" s="35"/>
      <c r="F13" s="31" t="n">
        <f aca="false">C13/12*3</f>
        <v>8000</v>
      </c>
      <c r="G13" s="34"/>
      <c r="H13" s="34"/>
      <c r="I13" s="34"/>
      <c r="J13" s="34"/>
    </row>
    <row r="14" s="39" customFormat="true" ht="16.5" hidden="false" customHeight="false" outlineLevel="0" collapsed="false">
      <c r="A14" s="36" t="s">
        <v>26</v>
      </c>
      <c r="B14" s="29" t="s">
        <v>27</v>
      </c>
      <c r="C14" s="30" t="n">
        <v>0</v>
      </c>
      <c r="D14" s="37"/>
      <c r="E14" s="38"/>
      <c r="F14" s="31" t="n">
        <f aca="false">C14/12*3</f>
        <v>0</v>
      </c>
      <c r="G14" s="37"/>
      <c r="H14" s="37"/>
      <c r="I14" s="37"/>
      <c r="J14" s="37"/>
      <c r="P14" s="5"/>
      <c r="XFB14" s="5"/>
      <c r="XFC14" s="5"/>
    </row>
    <row r="15" s="39" customFormat="true" ht="16.5" hidden="false" customHeight="false" outlineLevel="0" collapsed="false">
      <c r="A15" s="40" t="s">
        <v>28</v>
      </c>
      <c r="B15" s="41" t="s">
        <v>29</v>
      </c>
      <c r="C15" s="42" t="n">
        <v>35000</v>
      </c>
      <c r="D15" s="37"/>
      <c r="E15" s="38"/>
      <c r="F15" s="31" t="n">
        <f aca="false">C15/12*3</f>
        <v>8750</v>
      </c>
      <c r="G15" s="37"/>
      <c r="H15" s="37"/>
      <c r="I15" s="37"/>
      <c r="J15" s="37"/>
      <c r="P15" s="5"/>
      <c r="XFB15" s="5"/>
      <c r="XFC15" s="5"/>
    </row>
    <row r="16" s="39" customFormat="true" ht="16.5" hidden="false" customHeight="false" outlineLevel="0" collapsed="false">
      <c r="A16" s="43"/>
      <c r="B16" s="44" t="s">
        <v>30</v>
      </c>
      <c r="C16" s="26" t="n">
        <f aca="false">SUM(C17:C21)</f>
        <v>13000</v>
      </c>
      <c r="D16" s="37"/>
      <c r="E16" s="38"/>
      <c r="F16" s="27" t="n">
        <f aca="false">C16/12*3</f>
        <v>3250</v>
      </c>
      <c r="G16" s="37"/>
      <c r="H16" s="37"/>
      <c r="I16" s="37"/>
      <c r="J16" s="37"/>
      <c r="P16" s="5"/>
      <c r="XFB16" s="5"/>
      <c r="XFC16" s="5"/>
    </row>
    <row r="17" customFormat="false" ht="17.4" hidden="false" customHeight="false" outlineLevel="0" collapsed="false">
      <c r="A17" s="45" t="s">
        <v>31</v>
      </c>
      <c r="B17" s="46" t="s">
        <v>32</v>
      </c>
      <c r="C17" s="47" t="n">
        <v>1000</v>
      </c>
      <c r="D17" s="34"/>
      <c r="E17" s="35"/>
      <c r="F17" s="31" t="n">
        <f aca="false">C17/12*3</f>
        <v>250</v>
      </c>
      <c r="G17" s="34"/>
      <c r="H17" s="34"/>
      <c r="I17" s="34"/>
      <c r="J17" s="34"/>
    </row>
    <row r="18" customFormat="false" ht="16.5" hidden="false" customHeight="false" outlineLevel="0" collapsed="false">
      <c r="A18" s="28" t="s">
        <v>33</v>
      </c>
      <c r="B18" s="48" t="s">
        <v>34</v>
      </c>
      <c r="C18" s="30" t="n">
        <v>0</v>
      </c>
      <c r="F18" s="31" t="n">
        <f aca="false">C18/12*3</f>
        <v>0</v>
      </c>
    </row>
    <row r="19" customFormat="false" ht="16.5" hidden="false" customHeight="false" outlineLevel="0" collapsed="false">
      <c r="A19" s="28" t="s">
        <v>35</v>
      </c>
      <c r="B19" s="48" t="s">
        <v>36</v>
      </c>
      <c r="C19" s="30" t="n">
        <v>2000</v>
      </c>
      <c r="F19" s="31" t="n">
        <f aca="false">C19/12*3</f>
        <v>500</v>
      </c>
    </row>
    <row r="20" customFormat="false" ht="16.5" hidden="false" customHeight="false" outlineLevel="0" collapsed="false">
      <c r="A20" s="28" t="s">
        <v>37</v>
      </c>
      <c r="B20" s="48" t="s">
        <v>38</v>
      </c>
      <c r="C20" s="49" t="n">
        <v>0</v>
      </c>
      <c r="F20" s="31" t="n">
        <f aca="false">C20/12*3</f>
        <v>0</v>
      </c>
    </row>
    <row r="21" customFormat="false" ht="17.4" hidden="false" customHeight="false" outlineLevel="0" collapsed="false">
      <c r="A21" s="28" t="s">
        <v>39</v>
      </c>
      <c r="B21" s="50" t="s">
        <v>40</v>
      </c>
      <c r="C21" s="49" t="n">
        <v>10000</v>
      </c>
      <c r="F21" s="31" t="n">
        <f aca="false">C21/12*3</f>
        <v>2500</v>
      </c>
    </row>
    <row r="22" customFormat="false" ht="16.15" hidden="false" customHeight="false" outlineLevel="0" collapsed="false">
      <c r="A22" s="20" t="s">
        <v>41</v>
      </c>
      <c r="B22" s="51" t="s">
        <v>42</v>
      </c>
      <c r="C22" s="22" t="n">
        <f aca="false">SUM(C23:C30)</f>
        <v>37124</v>
      </c>
      <c r="F22" s="52" t="n">
        <f aca="false">C22/12*3+35</f>
        <v>9316</v>
      </c>
      <c r="G22" s="53"/>
      <c r="H22" s="53"/>
      <c r="I22" s="53"/>
      <c r="J22" s="53"/>
    </row>
    <row r="23" customFormat="false" ht="16.5" hidden="false" customHeight="false" outlineLevel="0" collapsed="false">
      <c r="A23" s="28" t="s">
        <v>43</v>
      </c>
      <c r="B23" s="48" t="s">
        <v>44</v>
      </c>
      <c r="C23" s="47" t="n">
        <v>10000</v>
      </c>
      <c r="F23" s="31" t="n">
        <f aca="false">C23/12*3</f>
        <v>2500</v>
      </c>
    </row>
    <row r="24" customFormat="false" ht="16.5" hidden="false" customHeight="false" outlineLevel="0" collapsed="false">
      <c r="A24" s="28" t="s">
        <v>45</v>
      </c>
      <c r="B24" s="48" t="s">
        <v>46</v>
      </c>
      <c r="C24" s="30" t="n">
        <v>4000</v>
      </c>
      <c r="F24" s="31" t="n">
        <f aca="false">C24/12*3</f>
        <v>1000</v>
      </c>
    </row>
    <row r="25" customFormat="false" ht="16.5" hidden="false" customHeight="false" outlineLevel="0" collapsed="false">
      <c r="A25" s="28" t="s">
        <v>47</v>
      </c>
      <c r="B25" s="48" t="s">
        <v>48</v>
      </c>
      <c r="C25" s="30" t="n">
        <v>1500</v>
      </c>
      <c r="F25" s="31" t="n">
        <f aca="false">C25/12*3</f>
        <v>375</v>
      </c>
    </row>
    <row r="26" customFormat="false" ht="16.5" hidden="false" customHeight="false" outlineLevel="0" collapsed="false">
      <c r="A26" s="28" t="s">
        <v>49</v>
      </c>
      <c r="B26" s="48" t="s">
        <v>50</v>
      </c>
      <c r="C26" s="49" t="n">
        <v>5000</v>
      </c>
      <c r="F26" s="54" t="n">
        <f aca="false">C26/12*3</f>
        <v>1250</v>
      </c>
      <c r="G26" s="16" t="s">
        <v>51</v>
      </c>
      <c r="H26" s="16"/>
      <c r="I26" s="16"/>
      <c r="J26" s="16"/>
    </row>
    <row r="27" customFormat="false" ht="17.4" hidden="false" customHeight="false" outlineLevel="0" collapsed="false">
      <c r="A27" s="28" t="s">
        <v>52</v>
      </c>
      <c r="B27" s="55" t="s">
        <v>53</v>
      </c>
      <c r="C27" s="49" t="n">
        <v>0</v>
      </c>
      <c r="F27" s="31" t="n">
        <f aca="false">C27/12*3</f>
        <v>0</v>
      </c>
    </row>
    <row r="28" customFormat="false" ht="31.3" hidden="false" customHeight="false" outlineLevel="0" collapsed="false">
      <c r="A28" s="28" t="s">
        <v>54</v>
      </c>
      <c r="B28" s="55" t="s">
        <v>55</v>
      </c>
      <c r="C28" s="56" t="n">
        <v>9624</v>
      </c>
      <c r="F28" s="54" t="n">
        <f aca="false">(C28/12*3)+35</f>
        <v>2441</v>
      </c>
      <c r="G28" s="57" t="s">
        <v>56</v>
      </c>
      <c r="H28" s="57"/>
      <c r="I28" s="57"/>
      <c r="J28" s="57"/>
    </row>
    <row r="29" customFormat="false" ht="33.15" hidden="false" customHeight="false" outlineLevel="0" collapsed="false">
      <c r="A29" s="28" t="s">
        <v>57</v>
      </c>
      <c r="B29" s="55" t="s">
        <v>58</v>
      </c>
      <c r="C29" s="49" t="n">
        <v>4000</v>
      </c>
      <c r="F29" s="31" t="n">
        <f aca="false">C29/12*3</f>
        <v>1000</v>
      </c>
    </row>
    <row r="30" customFormat="false" ht="33.15" hidden="false" customHeight="false" outlineLevel="0" collapsed="false">
      <c r="A30" s="28" t="s">
        <v>59</v>
      </c>
      <c r="B30" s="55" t="s">
        <v>60</v>
      </c>
      <c r="C30" s="49" t="n">
        <v>3000</v>
      </c>
      <c r="F30" s="58" t="n">
        <f aca="false">C30/12*3</f>
        <v>750</v>
      </c>
    </row>
    <row r="31" customFormat="false" ht="16.5" hidden="false" customHeight="false" outlineLevel="0" collapsed="false">
      <c r="A31" s="20" t="s">
        <v>61</v>
      </c>
      <c r="B31" s="51" t="s">
        <v>62</v>
      </c>
      <c r="C31" s="22" t="n">
        <f aca="false">SUM(C32:C37)</f>
        <v>70500</v>
      </c>
      <c r="F31" s="52" t="n">
        <f aca="false">C31/12*3</f>
        <v>17625</v>
      </c>
    </row>
    <row r="32" customFormat="false" ht="48.9" hidden="false" customHeight="false" outlineLevel="0" collapsed="false">
      <c r="A32" s="28" t="s">
        <v>63</v>
      </c>
      <c r="B32" s="55" t="s">
        <v>64</v>
      </c>
      <c r="C32" s="30" t="n">
        <v>0</v>
      </c>
      <c r="F32" s="31" t="n">
        <f aca="false">C32/12*3</f>
        <v>0</v>
      </c>
    </row>
    <row r="33" customFormat="false" ht="48.9" hidden="false" customHeight="false" outlineLevel="0" collapsed="false">
      <c r="A33" s="28" t="s">
        <v>65</v>
      </c>
      <c r="B33" s="55" t="s">
        <v>66</v>
      </c>
      <c r="C33" s="30" t="n">
        <v>6000</v>
      </c>
      <c r="F33" s="31" t="n">
        <f aca="false">C33/12*3</f>
        <v>1500</v>
      </c>
    </row>
    <row r="34" customFormat="false" ht="16.5" hidden="false" customHeight="false" outlineLevel="0" collapsed="false">
      <c r="A34" s="28" t="s">
        <v>67</v>
      </c>
      <c r="B34" s="48" t="s">
        <v>68</v>
      </c>
      <c r="C34" s="30" t="n">
        <v>26500</v>
      </c>
      <c r="F34" s="31" t="n">
        <f aca="false">C34/12*3</f>
        <v>6625</v>
      </c>
    </row>
    <row r="35" customFormat="false" ht="48.9" hidden="false" customHeight="false" outlineLevel="0" collapsed="false">
      <c r="A35" s="59" t="s">
        <v>69</v>
      </c>
      <c r="B35" s="60" t="s">
        <v>70</v>
      </c>
      <c r="C35" s="30" t="n">
        <v>0</v>
      </c>
      <c r="F35" s="31" t="n">
        <f aca="false">C35/12*3</f>
        <v>0</v>
      </c>
    </row>
    <row r="36" customFormat="false" ht="16.5" hidden="false" customHeight="false" outlineLevel="0" collapsed="false">
      <c r="A36" s="28" t="s">
        <v>71</v>
      </c>
      <c r="B36" s="48" t="s">
        <v>72</v>
      </c>
      <c r="C36" s="30" t="n">
        <v>5000</v>
      </c>
      <c r="F36" s="31" t="n">
        <f aca="false">C36/12*3</f>
        <v>1250</v>
      </c>
    </row>
    <row r="37" customFormat="false" ht="33" hidden="false" customHeight="false" outlineLevel="0" collapsed="false">
      <c r="A37" s="28" t="s">
        <v>73</v>
      </c>
      <c r="B37" s="55" t="s">
        <v>74</v>
      </c>
      <c r="C37" s="30" t="n">
        <v>33000</v>
      </c>
      <c r="F37" s="31" t="n">
        <f aca="false">C37/12*3</f>
        <v>8250</v>
      </c>
      <c r="G37" s="16" t="s">
        <v>75</v>
      </c>
      <c r="H37" s="16"/>
      <c r="I37" s="16"/>
      <c r="J37" s="16"/>
    </row>
    <row r="38" customFormat="false" ht="33" hidden="false" customHeight="false" outlineLevel="0" collapsed="false">
      <c r="A38" s="20" t="s">
        <v>76</v>
      </c>
      <c r="B38" s="61" t="s">
        <v>77</v>
      </c>
      <c r="C38" s="22" t="n">
        <f aca="false">SUM(C39:C54)</f>
        <v>118000</v>
      </c>
      <c r="F38" s="52" t="n">
        <f aca="false">C38/12*3</f>
        <v>29500</v>
      </c>
    </row>
    <row r="39" customFormat="false" ht="34.5" hidden="false" customHeight="true" outlineLevel="0" collapsed="false">
      <c r="A39" s="28" t="s">
        <v>78</v>
      </c>
      <c r="B39" s="29" t="s">
        <v>79</v>
      </c>
      <c r="C39" s="30" t="n">
        <v>50000</v>
      </c>
      <c r="F39" s="31" t="n">
        <f aca="false">C39/12*3</f>
        <v>12500</v>
      </c>
    </row>
    <row r="40" customFormat="false" ht="16.5" hidden="false" customHeight="false" outlineLevel="0" collapsed="false">
      <c r="A40" s="28" t="s">
        <v>80</v>
      </c>
      <c r="B40" s="29" t="s">
        <v>81</v>
      </c>
      <c r="C40" s="30" t="n">
        <v>2500</v>
      </c>
      <c r="F40" s="31" t="n">
        <f aca="false">C40/12*3</f>
        <v>625</v>
      </c>
    </row>
    <row r="41" customFormat="false" ht="28.15" hidden="false" customHeight="false" outlineLevel="0" collapsed="false">
      <c r="A41" s="28" t="s">
        <v>82</v>
      </c>
      <c r="B41" s="48" t="s">
        <v>83</v>
      </c>
      <c r="C41" s="30" t="n">
        <v>4000</v>
      </c>
      <c r="F41" s="31" t="n">
        <f aca="false">C41/12*3</f>
        <v>1000</v>
      </c>
    </row>
    <row r="42" customFormat="false" ht="16.5" hidden="false" customHeight="false" outlineLevel="0" collapsed="false">
      <c r="A42" s="28" t="s">
        <v>84</v>
      </c>
      <c r="B42" s="48" t="s">
        <v>85</v>
      </c>
      <c r="C42" s="30" t="n">
        <v>6000</v>
      </c>
      <c r="F42" s="31" t="n">
        <f aca="false">C42/12*3</f>
        <v>1500</v>
      </c>
    </row>
    <row r="43" customFormat="false" ht="32.25" hidden="false" customHeight="true" outlineLevel="0" collapsed="false">
      <c r="A43" s="28" t="s">
        <v>86</v>
      </c>
      <c r="B43" s="48" t="s">
        <v>87</v>
      </c>
      <c r="C43" s="30" t="n">
        <v>5000</v>
      </c>
      <c r="F43" s="31" t="n">
        <f aca="false">C43/12*3</f>
        <v>1250</v>
      </c>
    </row>
    <row r="44" customFormat="false" ht="16.5" hidden="false" customHeight="false" outlineLevel="0" collapsed="false">
      <c r="A44" s="28" t="s">
        <v>88</v>
      </c>
      <c r="B44" s="48" t="s">
        <v>89</v>
      </c>
      <c r="C44" s="30" t="n">
        <v>15000</v>
      </c>
      <c r="F44" s="31" t="n">
        <f aca="false">C44/12*3</f>
        <v>3750</v>
      </c>
    </row>
    <row r="45" customFormat="false" ht="16.5" hidden="false" customHeight="false" outlineLevel="0" collapsed="false">
      <c r="A45" s="28" t="s">
        <v>90</v>
      </c>
      <c r="B45" s="48" t="s">
        <v>91</v>
      </c>
      <c r="C45" s="30" t="n">
        <v>7000</v>
      </c>
      <c r="F45" s="31" t="n">
        <f aca="false">C45/12*3</f>
        <v>1750</v>
      </c>
    </row>
    <row r="46" customFormat="false" ht="16.5" hidden="false" customHeight="false" outlineLevel="0" collapsed="false">
      <c r="A46" s="28" t="s">
        <v>92</v>
      </c>
      <c r="B46" s="48" t="s">
        <v>93</v>
      </c>
      <c r="C46" s="30" t="n">
        <v>500</v>
      </c>
      <c r="F46" s="31" t="n">
        <f aca="false">C46/12*3</f>
        <v>125</v>
      </c>
    </row>
    <row r="47" customFormat="false" ht="16.5" hidden="false" customHeight="false" outlineLevel="0" collapsed="false">
      <c r="A47" s="28" t="s">
        <v>94</v>
      </c>
      <c r="B47" s="48" t="s">
        <v>95</v>
      </c>
      <c r="C47" s="30" t="n">
        <v>1500</v>
      </c>
      <c r="F47" s="31" t="n">
        <f aca="false">C47/12*3</f>
        <v>375</v>
      </c>
    </row>
    <row r="48" customFormat="false" ht="16.5" hidden="false" customHeight="false" outlineLevel="0" collapsed="false">
      <c r="A48" s="28" t="s">
        <v>96</v>
      </c>
      <c r="B48" s="48" t="s">
        <v>97</v>
      </c>
      <c r="C48" s="30" t="n">
        <v>10000</v>
      </c>
      <c r="F48" s="31" t="n">
        <f aca="false">C48/12*3</f>
        <v>2500</v>
      </c>
    </row>
    <row r="49" customFormat="false" ht="16.5" hidden="false" customHeight="false" outlineLevel="0" collapsed="false">
      <c r="A49" s="28" t="s">
        <v>98</v>
      </c>
      <c r="B49" s="48" t="s">
        <v>99</v>
      </c>
      <c r="C49" s="30" t="n">
        <v>3500</v>
      </c>
      <c r="F49" s="31" t="n">
        <f aca="false">C49/12*3</f>
        <v>875</v>
      </c>
    </row>
    <row r="50" customFormat="false" ht="48.9" hidden="false" customHeight="false" outlineLevel="0" collapsed="false">
      <c r="A50" s="28" t="s">
        <v>100</v>
      </c>
      <c r="B50" s="55" t="s">
        <v>101</v>
      </c>
      <c r="C50" s="30" t="n">
        <v>4000</v>
      </c>
      <c r="F50" s="31" t="n">
        <f aca="false">C50/12*3</f>
        <v>1000</v>
      </c>
    </row>
    <row r="51" customFormat="false" ht="17.25" hidden="false" customHeight="true" outlineLevel="0" collapsed="false">
      <c r="A51" s="62"/>
      <c r="B51" s="62"/>
      <c r="F51" s="31"/>
    </row>
    <row r="52" customFormat="false" ht="16.5" hidden="false" customHeight="false" outlineLevel="0" collapsed="false">
      <c r="A52" s="28" t="s">
        <v>102</v>
      </c>
      <c r="B52" s="48" t="s">
        <v>103</v>
      </c>
      <c r="C52" s="30" t="n">
        <v>5000</v>
      </c>
      <c r="F52" s="31" t="n">
        <f aca="false">C52/12*3</f>
        <v>1250</v>
      </c>
    </row>
    <row r="53" customFormat="false" ht="16.5" hidden="false" customHeight="false" outlineLevel="0" collapsed="false">
      <c r="A53" s="28" t="s">
        <v>104</v>
      </c>
      <c r="B53" s="48" t="s">
        <v>105</v>
      </c>
      <c r="C53" s="30" t="n">
        <v>1000</v>
      </c>
      <c r="F53" s="31" t="n">
        <f aca="false">C53/12*3</f>
        <v>250</v>
      </c>
    </row>
    <row r="54" customFormat="false" ht="16.5" hidden="false" customHeight="false" outlineLevel="0" collapsed="false">
      <c r="A54" s="28" t="s">
        <v>106</v>
      </c>
      <c r="B54" s="48" t="s">
        <v>107</v>
      </c>
      <c r="C54" s="30" t="n">
        <v>3000</v>
      </c>
      <c r="F54" s="31" t="n">
        <f aca="false">C54/12*3</f>
        <v>750</v>
      </c>
    </row>
    <row r="55" customFormat="false" ht="16.5" hidden="false" customHeight="false" outlineLevel="0" collapsed="false">
      <c r="A55" s="20" t="s">
        <v>108</v>
      </c>
      <c r="B55" s="21" t="s">
        <v>109</v>
      </c>
      <c r="C55" s="22" t="n">
        <v>1500</v>
      </c>
      <c r="F55" s="52" t="n">
        <f aca="false">C55/12*3</f>
        <v>375</v>
      </c>
    </row>
    <row r="56" customFormat="false" ht="16.5" hidden="false" customHeight="false" outlineLevel="0" collapsed="false">
      <c r="A56" s="63" t="s">
        <v>110</v>
      </c>
      <c r="B56" s="48" t="s">
        <v>111</v>
      </c>
      <c r="C56" s="30" t="n">
        <v>1000</v>
      </c>
      <c r="F56" s="31" t="n">
        <f aca="false">C56/12*3</f>
        <v>250</v>
      </c>
    </row>
    <row r="57" customFormat="false" ht="38.25" hidden="false" customHeight="true" outlineLevel="0" collapsed="false">
      <c r="A57" s="64" t="s">
        <v>112</v>
      </c>
      <c r="B57" s="65" t="s">
        <v>113</v>
      </c>
      <c r="C57" s="42" t="n">
        <v>500</v>
      </c>
      <c r="F57" s="31" t="n">
        <f aca="false">C57/12*3</f>
        <v>125</v>
      </c>
    </row>
    <row r="58" customFormat="false" ht="16.5" hidden="false" customHeight="false" outlineLevel="0" collapsed="false">
      <c r="A58" s="66" t="s">
        <v>114</v>
      </c>
      <c r="B58" s="66"/>
      <c r="C58" s="67" t="n">
        <f aca="false">C55+C38+C31+C22+C6</f>
        <v>461476</v>
      </c>
      <c r="F58" s="31" t="n">
        <f aca="false">C58/12*3</f>
        <v>115369</v>
      </c>
    </row>
    <row r="59" customFormat="false" ht="61.5" hidden="false" customHeight="true" outlineLevel="0" collapsed="false">
      <c r="A59" s="68" t="s">
        <v>115</v>
      </c>
      <c r="B59" s="69" t="s">
        <v>116</v>
      </c>
      <c r="C59" s="70" t="n">
        <f aca="false">C60-C58</f>
        <v>19725.69</v>
      </c>
      <c r="F59" s="52" t="n">
        <f aca="false">(C59/12*3)-35</f>
        <v>4896.4225</v>
      </c>
      <c r="G59" s="16"/>
      <c r="H59" s="16"/>
    </row>
    <row r="60" customFormat="false" ht="19.9" hidden="false" customHeight="true" outlineLevel="0" collapsed="false">
      <c r="A60" s="71" t="s">
        <v>117</v>
      </c>
      <c r="B60" s="71"/>
      <c r="C60" s="72" t="n">
        <v>481201.69</v>
      </c>
      <c r="D60" s="5"/>
      <c r="E60" s="5"/>
      <c r="F60" s="73" t="n">
        <f aca="false">F6+F22+F31+F38+F55+F59</f>
        <v>120300.4225</v>
      </c>
    </row>
    <row r="61" customFormat="false" ht="15" hidden="false" customHeight="false" outlineLevel="0" collapsed="false">
      <c r="A61" s="74"/>
      <c r="B61" s="74"/>
      <c r="C61" s="74"/>
    </row>
    <row r="62" customFormat="false" ht="15" hidden="false" customHeight="false" outlineLevel="0" collapsed="false">
      <c r="A62" s="74"/>
      <c r="B62" s="75" t="s">
        <v>118</v>
      </c>
      <c r="C62" s="75"/>
      <c r="D62" s="75"/>
      <c r="F62" s="4" t="n">
        <f aca="false">F60-F26-F28-1500</f>
        <v>115109.4225</v>
      </c>
      <c r="G62" s="53" t="s">
        <v>119</v>
      </c>
      <c r="H62" s="53"/>
      <c r="I62" s="53"/>
      <c r="J62" s="53"/>
    </row>
    <row r="63" customFormat="false" ht="15" hidden="false" customHeight="false" outlineLevel="0" collapsed="false">
      <c r="A63" s="74"/>
      <c r="B63" s="76"/>
      <c r="C63" s="76"/>
    </row>
    <row r="64" customFormat="false" ht="15" hidden="false" customHeight="false" outlineLevel="0" collapsed="false">
      <c r="A64" s="74"/>
      <c r="B64" s="77" t="s">
        <v>120</v>
      </c>
      <c r="C64" s="77"/>
    </row>
    <row r="65" customFormat="false" ht="13.8" hidden="false" customHeight="false" outlineLevel="0" collapsed="false">
      <c r="A65" s="78"/>
      <c r="B65" s="79"/>
      <c r="C65" s="79"/>
    </row>
    <row r="66" customFormat="false" ht="13.8" hidden="false" customHeight="false" outlineLevel="0" collapsed="false">
      <c r="A66" s="80"/>
      <c r="B66" s="80"/>
      <c r="C66" s="80"/>
      <c r="D66" s="2"/>
    </row>
    <row r="67" customFormat="false" ht="13.8" hidden="false" customHeight="false" outlineLevel="0" collapsed="false">
      <c r="A67" s="57"/>
      <c r="B67" s="57"/>
      <c r="C67" s="57"/>
      <c r="D67" s="2"/>
    </row>
    <row r="68" customFormat="false" ht="13.8" hidden="false" customHeight="false" outlineLevel="0" collapsed="false">
      <c r="A68" s="57"/>
      <c r="B68" s="57"/>
      <c r="C68" s="57"/>
      <c r="D68" s="2"/>
    </row>
    <row r="69" customFormat="false" ht="13.8" hidden="false" customHeight="false" outlineLevel="0" collapsed="false">
      <c r="A69" s="57"/>
      <c r="B69" s="57"/>
      <c r="C69" s="57"/>
      <c r="D69" s="2"/>
    </row>
    <row r="70" customFormat="false" ht="13.8" hidden="false" customHeight="false" outlineLevel="0" collapsed="false">
      <c r="A70" s="57"/>
      <c r="B70" s="57"/>
      <c r="C70" s="57"/>
    </row>
    <row r="71" customFormat="false" ht="13.8" hidden="false" customHeight="false" outlineLevel="0" collapsed="false">
      <c r="A71" s="57"/>
      <c r="B71" s="57"/>
      <c r="C71" s="57"/>
    </row>
  </sheetData>
  <mergeCells count="21">
    <mergeCell ref="A1:B1"/>
    <mergeCell ref="C2:C3"/>
    <mergeCell ref="F3:F5"/>
    <mergeCell ref="G4:K4"/>
    <mergeCell ref="G22:J22"/>
    <mergeCell ref="G26:J26"/>
    <mergeCell ref="G28:J28"/>
    <mergeCell ref="G37:J37"/>
    <mergeCell ref="A51:B51"/>
    <mergeCell ref="A58:B58"/>
    <mergeCell ref="G59:H59"/>
    <mergeCell ref="A60:B60"/>
    <mergeCell ref="B62:D62"/>
    <mergeCell ref="G62:J62"/>
    <mergeCell ref="B64:C64"/>
    <mergeCell ref="A66:C66"/>
    <mergeCell ref="A67:C67"/>
    <mergeCell ref="A68:C68"/>
    <mergeCell ref="A69:C69"/>
    <mergeCell ref="A70:C70"/>
    <mergeCell ref="A71:C71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8" scale="48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193</TotalTime>
  <Application>LibreOffice/7.5.1.2$Windows_X86_64 LibreOffice_project/fcbaee479e84c6cd81291587d2ee68cba099e129</Application>
  <AppVersion>15.0000</AppVers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2019-09-05T09:11:56Z</dcterms:created>
  <dc:creator>cocco</dc:creator>
  <dc:description/>
  <dc:language>it-IT</dc:language>
  <cp:lastModifiedBy/>
  <cp:lastPrinted>2026-02-25T11:08:07Z</cp:lastPrinted>
  <dcterms:modified xsi:type="dcterms:W3CDTF">2026-03-31T14:11:45Z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