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media/image3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3.xml" ContentType="application/vnd.openxmlformats-officedocument.customXmlProperties+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Q.E. appalto" sheetId="1" state="visible" r:id="rId2"/>
    <sheet name="Q.E. concession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<sst xmlns="http://schemas.openxmlformats.org/spreadsheetml/2006/main" count="91" uniqueCount="80">
  <si>
    <r>
      <rPr>
        <sz val="11"/>
        <color rgb="FF000000"/>
        <rFont val="Calibri"/>
        <family val="2"/>
        <charset val="1"/>
      </rPr>
      <t xml:space="preserve">IDC__35 CUC
</t>
    </r>
    <r>
      <rPr>
        <sz val="11"/>
        <color rgb="FFFF0000"/>
        <rFont val="Calibri"/>
        <family val="2"/>
        <charset val="1"/>
      </rPr>
      <t xml:space="preserve">Rev. 05 – del 18.04.2025
Agg. 30/06/2025</t>
    </r>
  </si>
  <si>
    <t xml:space="preserve">A) STIMA DELL'APPALTO</t>
  </si>
  <si>
    <t xml:space="preserve">NOTE</t>
  </si>
  <si>
    <t xml:space="preserve">a.1     importo soggetto a ribasso                                                                                                                                                                       </t>
  </si>
  <si>
    <t xml:space="preserve">a.2    costi per la sicurezza derivanti da rischi per interferenze (non soggetti a ribasso)                                                                                                                                                                       </t>
  </si>
  <si>
    <t xml:space="preserve">in assenza di costi inserire € 0,00</t>
  </si>
  <si>
    <t xml:space="preserve">IMPORTO STIMATO A BASE DI GARA                                                                                                                       </t>
  </si>
  <si>
    <t xml:space="preserve">a.3 importo complessivo rinnovi e/o opzioni</t>
  </si>
  <si>
    <t xml:space="preserve">inserire l'importo complessivo delle opzioni (rinnovi+modifiche art. 120 ecc). In assenza di rinnovi e opzioni lasciare € 0,00</t>
  </si>
  <si>
    <t xml:space="preserve">TOTALE A - VALORE COMPLESSIVO DELLA PROCEDURA (comprensivo di opzioni e rinnovi) (a.1+a.2+a.3)</t>
  </si>
  <si>
    <t xml:space="preserve">B)  SOMME A DISPOSIZIONE DELL'AMMINISTRAZIONE</t>
  </si>
  <si>
    <t xml:space="preserve">b.1 imprevisti</t>
  </si>
  <si>
    <t xml:space="preserve">inserire l'importo complessivo delle somme eventualmente accantonate per imprevisti. In assenza inserire € 0,00</t>
  </si>
  <si>
    <r>
      <rPr>
        <b val="true"/>
        <sz val="11"/>
        <rFont val="Calibri"/>
        <family val="2"/>
        <charset val="1"/>
      </rPr>
      <t xml:space="preserve">b.2 accantonamento incentivo di cui all'art. 45 c. 2 del D. Lgs 36/2023</t>
    </r>
    <r>
      <rPr>
        <sz val="11"/>
        <rFont val="Calibri"/>
        <family val="2"/>
        <charset val="1"/>
      </rPr>
      <t xml:space="preserve"> - non soggetto a IVA (calcolato su TOTALE A) di cui:</t>
    </r>
  </si>
  <si>
    <r>
      <rPr>
        <b val="true"/>
        <u val="single"/>
        <sz val="11"/>
        <rFont val="Calibri"/>
        <family val="2"/>
        <charset val="1"/>
      </rPr>
      <t xml:space="preserve">di cui</t>
    </r>
    <r>
      <rPr>
        <sz val="11"/>
        <rFont val="Calibri"/>
        <family val="2"/>
        <charset val="1"/>
      </rPr>
      <t xml:space="preserve"> quota a favore del COMUNE</t>
    </r>
  </si>
  <si>
    <r>
      <rPr>
        <b val="true"/>
        <u val="single"/>
        <sz val="11"/>
        <rFont val="Calibri"/>
        <family val="2"/>
        <charset val="1"/>
      </rPr>
      <t xml:space="preserve">di cui</t>
    </r>
    <r>
      <rPr>
        <sz val="11"/>
        <rFont val="Calibri"/>
        <family val="2"/>
        <charset val="1"/>
      </rPr>
      <t xml:space="preserve"> quota a favore della CUC</t>
    </r>
  </si>
  <si>
    <t xml:space="preserve">Tetto massimo incentivo alla CUC € 30.000</t>
  </si>
  <si>
    <r>
      <rPr>
        <b val="true"/>
        <sz val="11"/>
        <color rgb="FF0D0D0D"/>
        <rFont val="Calibri"/>
        <family val="2"/>
        <charset val="1"/>
      </rPr>
      <t xml:space="preserve">b.3 contributo ANAC</t>
    </r>
    <r>
      <rPr>
        <sz val="11"/>
        <color rgb="FF0D0D0D"/>
        <rFont val="Calibri"/>
        <family val="2"/>
        <charset val="1"/>
      </rPr>
      <t xml:space="preserve"> - non soggetto ad IVA (</t>
    </r>
    <r>
      <rPr>
        <i val="true"/>
        <sz val="11"/>
        <color rgb="FF0D0D0D"/>
        <rFont val="Calibri"/>
        <family val="2"/>
        <charset val="1"/>
      </rPr>
      <t xml:space="preserve">in caso di gara aggregata e/ o a Lotti, tale importo è suddiviso tra i Comuni aderenti)</t>
    </r>
  </si>
  <si>
    <t xml:space="preserve">consultare la delibera Anac 598 del 30/12/2024</t>
  </si>
  <si>
    <t xml:space="preserve">b.4 spese per funzionamento della Commissione giudicatrice</t>
  </si>
  <si>
    <t xml:space="preserve">se necessaria, la spesa può essere impegnata anche successivamente</t>
  </si>
  <si>
    <r>
      <rPr>
        <b val="true"/>
        <sz val="11"/>
        <color rgb="FF0D0D0D"/>
        <rFont val="Calibri"/>
        <family val="2"/>
        <charset val="1"/>
      </rPr>
      <t xml:space="preserve">b.5 I.V.A.</t>
    </r>
    <r>
      <rPr>
        <i val="true"/>
        <sz val="11"/>
        <color rgb="FF0D0D0D"/>
        <rFont val="Calibri"/>
        <family val="2"/>
        <charset val="1"/>
      </rPr>
      <t xml:space="preserve"> (Nel caso di prestazioni con IVA differenziata inserire ulteriore/i riga/righe indicando il valore dell'IVA e la voce di riferimento) </t>
    </r>
    <r>
      <rPr>
        <sz val="11"/>
        <color rgb="FF0D0D0D"/>
        <rFont val="Calibri"/>
        <family val="2"/>
        <charset val="1"/>
      </rPr>
      <t xml:space="preserve">di cui:</t>
    </r>
  </si>
  <si>
    <t xml:space="preserve">I.V.A.  sull'importo del servizio </t>
  </si>
  <si>
    <t xml:space="preserve">a lato indicare imponibile IVA AL 4%</t>
  </si>
  <si>
    <t xml:space="preserve">a lato indicare imponibile IVA AL 10%</t>
  </si>
  <si>
    <t xml:space="preserve">I.V.A. sull'importo dei costi per la sicurezza non soggetti a ribasso (a.2)</t>
  </si>
  <si>
    <t xml:space="preserve">a lato indicare
 imponibile IVA al 22%</t>
  </si>
  <si>
    <t xml:space="preserve">IVA TOTALE</t>
  </si>
  <si>
    <t xml:space="preserve">b.6 quota variabile a favore della CUC </t>
  </si>
  <si>
    <t xml:space="preserve">TARIFFA EFFETTIVA</t>
  </si>
  <si>
    <t xml:space="preserve">TARIFFA MINIMA</t>
  </si>
  <si>
    <t xml:space="preserve">TARIFFA MASSIMA</t>
  </si>
  <si>
    <t xml:space="preserve">TARIFFA MASSIMA
SOPRASOGLIA</t>
  </si>
  <si>
    <t xml:space="preserve">SERVIZI E FORNITURE: 0,5% sul valore complessivo dell'appalto TOTALE A (elevato a 0,6% nel caso di applicazione del criterio dell'offerta economicamente più vantaggiosa), con una tariffa minima di € 1.500,00  (elevata a € 2.000,00 nel caso di applicazione del criterio dell'offerta economicamente più vantaggiosa) ed una tariffa massima di € 10.000,00</t>
  </si>
  <si>
    <t xml:space="preserve">come da Tariffario lettera b), punto c. inserire la % sono nel campo specifico</t>
  </si>
  <si>
    <t xml:space="preserve">LAVORI:  0,5% sul valore complessivo dell'appalto TOTALE A (elevato a 0,6% nel caso di applicazione del criterio dell'offerta economicamente più vantaggiosa), con una tariffa minima di € 1.500,00  (elevata a € 2.000,00 in caso di applicazione del criterio dell'offerta economicamente più vantaggiosa) e una tariffa massima di € 10.000,00 per importi inferiori alla soglia comunitaria (elevata a € 12.000,00 per importi superiori alla soglia comunitaria)</t>
  </si>
  <si>
    <t xml:space="preserve">SERVIZI ATTINENTI ALL'ARCHITETTURA E ALL'INGEGNERIA: 0,6%sul valore complessivo dell'appalto - TOTALE A, con una tariffa minima di € 3.000,00  e una tariffa massima di € 12.000,00</t>
  </si>
  <si>
    <t xml:space="preserve">QUOTA VARIABILE </t>
  </si>
  <si>
    <r>
      <rPr>
        <b val="true"/>
        <sz val="11"/>
        <color rgb="FF0D0D0D"/>
        <rFont val="Calibri"/>
        <family val="2"/>
        <charset val="1"/>
      </rPr>
      <t xml:space="preserve">b.7 scontistica </t>
    </r>
    <r>
      <rPr>
        <sz val="11"/>
        <color rgb="FF0D0D0D"/>
        <rFont val="Calibri"/>
        <family val="2"/>
        <charset val="1"/>
      </rPr>
      <t xml:space="preserve">di cui:</t>
    </r>
  </si>
  <si>
    <t xml:space="preserve">1. PROCEDURE DI GARA MULTILOTTO: sconto del 20%  (applicato sulla singola pro-quota) </t>
  </si>
  <si>
    <t xml:space="preserve">2. PROCEDURE DI GARA AGGREGATA: sconto del 30%  (applicato sulla singola pro-quota) </t>
  </si>
  <si>
    <t xml:space="preserve">3. PARTECIPAZIONE AI LAVORI DI STESURA E AL CONTROLLO DEI CAPITOLATI E SCHEMI DI CONTRATTO GARA AGGREGATA/MULTILOTTO: sconto del 10% sulla tariffa variabile </t>
  </si>
  <si>
    <t xml:space="preserve">4. PARTECIPAZIONE A COMMISSIONI GIUDICATRICI (solo se per gare aggregate/multilotto o a due procedure singole , indetta/e da altre stazioni appaltanti): sconto del 10% sulla tariffa variabile (*)</t>
  </si>
  <si>
    <t xml:space="preserve">(*) SOLO IN CASO DI DISTACCO PERSONALE  (PUNTO 3 DELLE NOTE DEL TARIFFARIO) previa sottoscrizione della convenzione per l'utilizzo temporaneo di almeno 1 unità relativamente ad almeno una procedura fino a completo svolgimento da parte del personale distaccato delle attività </t>
  </si>
  <si>
    <t xml:space="preserve">TOTALE SCONTISTICA</t>
  </si>
  <si>
    <t xml:space="preserve">TOTALE B - somme a disposizione </t>
  </si>
  <si>
    <t xml:space="preserve">TOTALE COMPLESSIVO (A+B)</t>
  </si>
  <si>
    <r>
      <rPr>
        <sz val="11"/>
        <color rgb="FF000000"/>
        <rFont val="Calibri"/>
        <family val="2"/>
        <charset val="1"/>
      </rPr>
      <t xml:space="preserve">IDC__35_A CUC. Q.E CONCESSIONI
</t>
    </r>
    <r>
      <rPr>
        <sz val="11"/>
        <color rgb="FFFF0000"/>
        <rFont val="Calibri"/>
        <family val="2"/>
        <charset val="1"/>
      </rPr>
      <t xml:space="preserve">Rev. 05 – del 18.04.2025
Agg. 16/10/2025</t>
    </r>
  </si>
  <si>
    <t xml:space="preserve">QUADRO ECONOMICO</t>
  </si>
  <si>
    <t xml:space="preserve">Affidamento in concessione del servizio di accertamento e riscossione ordinaria e coattiva del canone patrimoniale di concessione, autorizzazione o esposizione pubblicitaria e del canone di concessione per l’occupazione delle aree e degli spazi appartenenti al demanio o al patrimonio indisponibile, destinati a mercati realizzati anche in strutture attrezzate per il periodo 01.07.2026 – 30.06.2031</t>
  </si>
  <si>
    <t xml:space="preserve">A) STIMA DEL SERVIZIO IN CONCESSIONE</t>
  </si>
  <si>
    <t xml:space="preserve">IMPORTO EFFETTIVO</t>
  </si>
  <si>
    <t xml:space="preserve">note</t>
  </si>
  <si>
    <r>
      <rPr>
        <b val="true"/>
        <sz val="11"/>
        <rFont val="Calibri"/>
        <family val="2"/>
        <charset val="1"/>
      </rPr>
      <t xml:space="preserve">a.1.1     importo della concessione
</t>
    </r>
    <r>
      <rPr>
        <b val="true"/>
        <sz val="11"/>
        <color rgb="FFFF0000"/>
        <rFont val="Calibri"/>
        <family val="2"/>
        <charset val="1"/>
      </rPr>
      <t xml:space="preserve">(indicare il totale ricavi del concessionario desumibili dal PEF)    </t>
    </r>
    <r>
      <rPr>
        <b val="true"/>
        <sz val="11"/>
        <rFont val="Calibri"/>
        <family val="2"/>
        <charset val="1"/>
      </rPr>
      <t xml:space="preserve">                                                                                                                                                    </t>
    </r>
  </si>
  <si>
    <t xml:space="preserve">                                                                                                                                                                                  </t>
  </si>
  <si>
    <t xml:space="preserve">Valore stimato della concessione                                                                                                     </t>
  </si>
  <si>
    <t xml:space="preserve">a.1.3 Importo complessivo per opzioni (189, comma 1 lett. a del Codice)</t>
  </si>
  <si>
    <t xml:space="preserve">inserire l'importo complessivo. In assenza di opzioni inserire € 0,00</t>
  </si>
  <si>
    <t xml:space="preserve">TOTALE A - VALORE COMPLESSIVO DELLA PROCEDURA (comprensivo di opzioni) (A+a.1.3)</t>
  </si>
  <si>
    <t xml:space="preserve">b.1</t>
  </si>
  <si>
    <t xml:space="preserve">imprevisti</t>
  </si>
  <si>
    <t xml:space="preserve">b.2</t>
  </si>
  <si>
    <r>
      <rPr>
        <b val="true"/>
        <sz val="11"/>
        <color rgb="FF000000"/>
        <rFont val="Calibri"/>
        <family val="2"/>
        <charset val="1"/>
      </rPr>
      <t xml:space="preserve">accantonamento incentivo di cui all'art. 45 c. 2 del D. Lgs 36/2023</t>
    </r>
    <r>
      <rPr>
        <sz val="11"/>
        <color rgb="FF000000"/>
        <rFont val="Calibri"/>
        <family val="2"/>
        <charset val="1"/>
      </rPr>
      <t xml:space="preserve"> - non soggetto a IVA (calcolato su TOTALE A) di cui:</t>
    </r>
  </si>
  <si>
    <t xml:space="preserve">quota a favore del Comune</t>
  </si>
  <si>
    <t xml:space="preserve">quota a favore della CUC</t>
  </si>
  <si>
    <t xml:space="preserve">b.3</t>
  </si>
  <si>
    <t xml:space="preserve">spese per funzionamento della commissione giudicatrice</t>
  </si>
  <si>
    <t xml:space="preserve">b.5</t>
  </si>
  <si>
    <r>
      <rPr>
        <b val="true"/>
        <sz val="11"/>
        <color rgb="FF0D0D0D"/>
        <rFont val="Calibri"/>
        <family val="2"/>
        <charset val="1"/>
      </rPr>
      <t xml:space="preserve">contributo ANAC</t>
    </r>
    <r>
      <rPr>
        <sz val="11"/>
        <color rgb="FF0D0D0D"/>
        <rFont val="Calibri"/>
        <family val="2"/>
        <charset val="1"/>
      </rPr>
      <t xml:space="preserve"> - non soggetto ad IVA (</t>
    </r>
    <r>
      <rPr>
        <i val="true"/>
        <sz val="11"/>
        <color rgb="FF0D0D0D"/>
        <rFont val="Calibri"/>
        <family val="2"/>
        <charset val="1"/>
      </rPr>
      <t xml:space="preserve">in caso di gara aggregata e/ o a Lotti, tale importo è suddiviso tra i Comuni aderenti)</t>
    </r>
  </si>
  <si>
    <t xml:space="preserve">delibera Anac 598 del 30/12/2024</t>
  </si>
  <si>
    <t xml:space="preserve">b.7</t>
  </si>
  <si>
    <t xml:space="preserve">quota variabile a favore della CUC </t>
  </si>
  <si>
    <t xml:space="preserve">CONCESSIONI E PARTERNARIATO PUBBLICO-PRIVATO: 0,6% sul valore complessivo dell'appalto TOTALE A, con una tariffa minima di € 4.000,00  e una tariffa massima di € 12.000,00 per importi inferiori alla soglia comunitaria (elevata a € 15.000,00 per importi superiori alla soglia comunitaria)</t>
  </si>
  <si>
    <t xml:space="preserve">b.8</t>
  </si>
  <si>
    <r>
      <rPr>
        <b val="true"/>
        <sz val="11"/>
        <color rgb="FF0D0D0D"/>
        <rFont val="Calibri"/>
        <family val="2"/>
        <charset val="1"/>
      </rPr>
      <t xml:space="preserve">scontistica </t>
    </r>
    <r>
      <rPr>
        <sz val="11"/>
        <color rgb="FF0D0D0D"/>
        <rFont val="Calibri"/>
        <family val="2"/>
        <charset val="1"/>
      </rPr>
      <t xml:space="preserve">di cui:</t>
    </r>
  </si>
  <si>
    <t xml:space="preserve">campo da valorizzare a cura della Stazione appaltante</t>
  </si>
  <si>
    <t xml:space="preserve">3. PARTECIPAZIONE A COMMISSIONI GIUDICATRICI (solo se per gare aggregate/multilotto o a due procedure singole , indetta/e da altre stazioni appaltanti): sconto del 10% sulla tariffa variabile (*)</t>
  </si>
  <si>
    <t xml:space="preserve">da valorizzare successivamente</t>
  </si>
  <si>
    <t xml:space="preserve">(*) previa sottoscrizione della convenzione per l'utilizzo temporaneo di almeno 1 unità relativamente ad almeno una procedura fino a completo svolgimento da parte del personale distaccato delle attività </t>
  </si>
  <si>
    <t xml:space="preserve">(*) I CAMPI IN AZZURRO sono da compilare mentre i CAMPI BIANCHI propongono importi in automatico a seguito di formule preimpostate.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</si>
</sst>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&quot;€ &quot;#,##0.00;[RED]&quot;€ &quot;#,##0.00"/>
    <numFmt numFmtId="166" formatCode="#,##0.00"/>
    <numFmt numFmtId="167" formatCode="0.00%"/>
    <numFmt numFmtId="168" formatCode="#,##0.00&quot; €&quot;"/>
    <numFmt numFmtId="169" formatCode="&quot;€ &quot;#,##0.00"/>
    <numFmt numFmtId="170" formatCode="0%"/>
    <numFmt numFmtId="171" formatCode="_-* #,##0.00\ [$€-410]_-;\-* #,##0.00\ [$€-410]_-;_-* \-??\ [$€-410]_-;_-@_-"/>
    <numFmt numFmtId="172" formatCode="&quot;€ &quot;#,##0;[RED]&quot;€ &quot;#,##0"/>
    <numFmt numFmtId="173" formatCode="0.0%"/>
    <numFmt numFmtId="174" formatCode="@"/>
    <numFmt numFmtId="175" formatCode="[$€-2]\ #,##0.00;[RED]\-[$€-2]\ #,##0.00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sz val="11"/>
      <color rgb="FF0D0D0D"/>
      <name val="Calibri"/>
      <family val="2"/>
      <charset val="1"/>
    </font>
    <font>
      <sz val="9"/>
      <color rgb="FFFF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2"/>
      <color rgb="FF0D0D0D"/>
      <name val="Calibri"/>
      <family val="2"/>
      <charset val="1"/>
    </font>
    <font>
      <b val="true"/>
      <sz val="11"/>
      <color rgb="FF0D0D0D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u val="single"/>
      <sz val="11"/>
      <name val="Calibri"/>
      <family val="2"/>
      <charset val="1"/>
    </font>
    <font>
      <sz val="9"/>
      <color rgb="FF0070C0"/>
      <name val="Calibri"/>
      <family val="2"/>
      <charset val="1"/>
    </font>
    <font>
      <i val="true"/>
      <sz val="11"/>
      <color rgb="FF0D0D0D"/>
      <name val="Calibri"/>
      <family val="2"/>
      <charset val="1"/>
    </font>
    <font>
      <i val="true"/>
      <sz val="10"/>
      <color rgb="FF0D0D0D"/>
      <name val="Calibri"/>
      <family val="2"/>
      <charset val="1"/>
    </font>
    <font>
      <i val="true"/>
      <sz val="10"/>
      <name val="Calibri"/>
      <family val="2"/>
      <charset val="1"/>
    </font>
    <font>
      <strike val="true"/>
      <sz val="9"/>
      <color rgb="FFFF0000"/>
      <name val="Calibri"/>
      <family val="2"/>
      <charset val="1"/>
    </font>
    <font>
      <b val="true"/>
      <sz val="12"/>
      <color rgb="FF0000FF"/>
      <name val="Calibri"/>
      <family val="2"/>
      <charset val="1"/>
    </font>
    <font>
      <b val="true"/>
      <sz val="12"/>
      <color rgb="FFFF0000"/>
      <name val="Calibri"/>
      <family val="2"/>
      <charset val="1"/>
    </font>
    <font>
      <i val="true"/>
      <sz val="9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1"/>
      <name val="Times New Roman"/>
      <family val="1"/>
      <charset val="1"/>
    </font>
    <font>
      <b val="true"/>
      <sz val="12"/>
      <name val="Calibri"/>
      <family val="2"/>
      <charset val="1"/>
    </font>
    <font>
      <b val="true"/>
      <sz val="11"/>
      <color rgb="FF0000FF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DEEBF7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2F2F2"/>
      </patternFill>
    </fill>
    <fill>
      <patternFill patternType="solid">
        <fgColor rgb="FF92D050"/>
        <bgColor rgb="FFC5E0B4"/>
      </patternFill>
    </fill>
    <fill>
      <patternFill patternType="solid">
        <fgColor rgb="FFC5E0B4"/>
        <bgColor rgb="FFBDD7EE"/>
      </patternFill>
    </fill>
    <fill>
      <patternFill patternType="solid">
        <fgColor rgb="FFF8CBAD"/>
        <bgColor rgb="FFFFD966"/>
      </patternFill>
    </fill>
    <fill>
      <patternFill patternType="solid">
        <fgColor rgb="FFBDD7EE"/>
        <bgColor rgb="FFC5E0B4"/>
      </patternFill>
    </fill>
    <fill>
      <patternFill patternType="solid">
        <fgColor rgb="FFF2F2F2"/>
        <bgColor rgb="FFDEEBF7"/>
      </patternFill>
    </fill>
    <fill>
      <patternFill patternType="solid">
        <fgColor rgb="FFFFD966"/>
        <bgColor rgb="FFF8CBAD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1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6" fillId="3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11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14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6" fillId="3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9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6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0" fontId="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8" fillId="7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7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7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4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4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8" fontId="0" fillId="4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4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71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1" fillId="4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6" fillId="8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9" fontId="0" fillId="0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5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6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6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6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73" fontId="6" fillId="8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9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9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6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6" fillId="6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6" fillId="6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15" fillId="9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1" fillId="9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3" fontId="6" fillId="8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9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9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5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24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1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25" fillId="1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3" xfId="0" applyFont="fals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6" fillId="2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75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2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75" fontId="28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3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29" fillId="3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5" fontId="14" fillId="3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1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9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5" fontId="11" fillId="2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4" fillId="3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30" fillId="3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9" fontId="15" fillId="3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5" fillId="2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0" fillId="2" borderId="3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0" fontId="8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9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0" fillId="2" borderId="3" xfId="0" applyFont="false" applyBorder="true" applyAlignment="true" applyProtection="true">
      <alignment horizontal="right" vertical="center" textRotation="0" wrapText="true" indent="0" shrinkToFit="false"/>
      <protection locked="true" hidden="false"/>
    </xf>
    <xf numFmtId="169" fontId="30" fillId="0" borderId="3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22" fillId="9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73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3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9" fontId="30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73" fontId="6" fillId="2" borderId="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3" fontId="0" fillId="2" borderId="3" xfId="0" applyFont="false" applyBorder="true" applyAlignment="true" applyProtection="true">
      <alignment horizontal="general" vertical="top" textRotation="0" wrapText="false" indent="0" shrinkToFit="false"/>
      <protection locked="true" hidden="false"/>
    </xf>
    <xf numFmtId="169" fontId="0" fillId="3" borderId="3" xfId="0" applyFont="false" applyBorder="true" applyAlignment="true" applyProtection="true">
      <alignment horizontal="right" vertical="top" textRotation="0" wrapText="false" indent="0" shrinkToFit="false"/>
      <protection locked="true" hidden="false"/>
    </xf>
    <xf numFmtId="165" fontId="4" fillId="0" borderId="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9" fontId="24" fillId="4" borderId="3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26" fillId="0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2F2F2"/>
      <rgbColor rgb="FFDEEBF7"/>
      <rgbColor rgb="FF660066"/>
      <rgbColor rgb="FFFF8080"/>
      <rgbColor rgb="FF0070C0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D966"/>
      <rgbColor rgb="FF99CCFF"/>
      <rgbColor rgb="FFFF99CC"/>
      <rgbColor rgb="FFCC99FF"/>
      <rgbColor rgb="FFF8CBAD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3071160</xdr:colOff>
      <xdr:row>0</xdr:row>
      <xdr:rowOff>255960</xdr:rowOff>
    </xdr:from>
    <xdr:to>
      <xdr:col>2</xdr:col>
      <xdr:colOff>198000</xdr:colOff>
      <xdr:row>1</xdr:row>
      <xdr:rowOff>335520</xdr:rowOff>
    </xdr:to>
    <xdr:pic>
      <xdr:nvPicPr>
        <xdr:cNvPr id="0" name="Immagine 4" descr=""/>
        <xdr:cNvPicPr/>
      </xdr:nvPicPr>
      <xdr:blipFill>
        <a:blip r:embed="rId1"/>
        <a:stretch/>
      </xdr:blipFill>
      <xdr:spPr>
        <a:xfrm>
          <a:off x="3071160" y="255960"/>
          <a:ext cx="2292480" cy="74628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326880</xdr:colOff>
      <xdr:row>0</xdr:row>
      <xdr:rowOff>0</xdr:rowOff>
    </xdr:from>
    <xdr:to>
      <xdr:col>0</xdr:col>
      <xdr:colOff>1935720</xdr:colOff>
      <xdr:row>1</xdr:row>
      <xdr:rowOff>937080</xdr:rowOff>
    </xdr:to>
    <xdr:pic>
      <xdr:nvPicPr>
        <xdr:cNvPr id="1" name="Immagine 2" descr=""/>
        <xdr:cNvPicPr/>
      </xdr:nvPicPr>
      <xdr:blipFill>
        <a:blip r:embed="rId2"/>
        <a:stretch/>
      </xdr:blipFill>
      <xdr:spPr>
        <a:xfrm>
          <a:off x="326880" y="0"/>
          <a:ext cx="1608840" cy="1603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1009800</xdr:colOff>
      <xdr:row>0</xdr:row>
      <xdr:rowOff>123840</xdr:rowOff>
    </xdr:from>
    <xdr:to>
      <xdr:col>2</xdr:col>
      <xdr:colOff>3426120</xdr:colOff>
      <xdr:row>1</xdr:row>
      <xdr:rowOff>6840</xdr:rowOff>
    </xdr:to>
    <xdr:pic>
      <xdr:nvPicPr>
        <xdr:cNvPr id="2" name="Immagine 1" descr=""/>
        <xdr:cNvPicPr/>
      </xdr:nvPicPr>
      <xdr:blipFill>
        <a:blip r:embed="rId1"/>
        <a:stretch/>
      </xdr:blipFill>
      <xdr:spPr>
        <a:xfrm>
          <a:off x="1724760" y="123840"/>
          <a:ext cx="2416320" cy="5497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28440</xdr:colOff>
      <xdr:row>0</xdr:row>
      <xdr:rowOff>0</xdr:rowOff>
    </xdr:from>
    <xdr:to>
      <xdr:col>2</xdr:col>
      <xdr:colOff>463680</xdr:colOff>
      <xdr:row>2</xdr:row>
      <xdr:rowOff>19440</xdr:rowOff>
    </xdr:to>
    <xdr:pic>
      <xdr:nvPicPr>
        <xdr:cNvPr id="3" name="Immagine 2" descr=""/>
        <xdr:cNvPicPr/>
      </xdr:nvPicPr>
      <xdr:blipFill>
        <a:blip r:embed="rId2"/>
        <a:stretch/>
      </xdr:blipFill>
      <xdr:spPr>
        <a:xfrm>
          <a:off x="28440" y="0"/>
          <a:ext cx="1150200" cy="13777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1"/>
  <sheetViews>
    <sheetView showFormulas="false" showGridLines="true" showRowColHeaders="true" showZeros="true" rightToLeft="false" tabSelected="false" showOutlineSymbols="true" defaultGridColor="true" view="normal" topLeftCell="A22" colorId="64" zoomScale="112" zoomScaleNormal="112" zoomScalePageLayoutView="100" workbookViewId="0">
      <selection pane="topLeft" activeCell="A28" activeCellId="0" sqref="A28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4"/>
    <col collapsed="false" customWidth="true" hidden="false" outlineLevel="0" max="2" min="2" style="2" width="9.29"/>
    <col collapsed="false" customWidth="true" hidden="false" outlineLevel="0" max="3" min="3" style="2" width="20.29"/>
    <col collapsed="false" customWidth="true" hidden="false" outlineLevel="0" max="4" min="4" style="3" width="31.29"/>
    <col collapsed="false" customWidth="true" hidden="false" outlineLevel="0" max="5" min="5" style="4" width="11.29"/>
    <col collapsed="false" customWidth="true" hidden="false" outlineLevel="0" max="6" min="6" style="4" width="14.57"/>
    <col collapsed="false" customWidth="true" hidden="false" outlineLevel="0" max="7" min="7" style="4" width="10.71"/>
    <col collapsed="false" customWidth="true" hidden="false" outlineLevel="0" max="8" min="8" style="1" width="16.43"/>
    <col collapsed="false" customWidth="true" hidden="false" outlineLevel="0" max="9" min="9" style="1" width="27.42"/>
    <col collapsed="false" customWidth="false" hidden="false" outlineLevel="0" max="16384" min="10" style="1" width="9.14"/>
  </cols>
  <sheetData>
    <row r="1" customFormat="false" ht="52.5" hidden="false" customHeight="true" outlineLevel="0" collapsed="false">
      <c r="A1" s="5"/>
      <c r="B1" s="5"/>
      <c r="C1" s="5"/>
      <c r="D1" s="5"/>
      <c r="E1" s="6"/>
      <c r="F1" s="6"/>
      <c r="G1" s="7" t="s">
        <v>0</v>
      </c>
    </row>
    <row r="2" customFormat="false" ht="77.25" hidden="false" customHeight="true" outlineLevel="0" collapsed="false">
      <c r="A2" s="5"/>
      <c r="B2" s="5"/>
      <c r="C2" s="5"/>
      <c r="D2" s="5"/>
      <c r="E2" s="8"/>
      <c r="F2" s="8"/>
      <c r="G2" s="7"/>
    </row>
    <row r="3" s="10" customFormat="true" ht="38.25" hidden="false" customHeight="true" outlineLevel="0" collapsed="false">
      <c r="A3" s="9"/>
      <c r="B3" s="9"/>
      <c r="C3" s="9"/>
      <c r="D3" s="9"/>
      <c r="E3" s="9"/>
      <c r="F3" s="9"/>
      <c r="G3" s="9"/>
    </row>
    <row r="4" s="10" customFormat="true" ht="38.25" hidden="false" customHeight="true" outlineLevel="0" collapsed="false">
      <c r="A4" s="11"/>
      <c r="B4" s="11"/>
      <c r="C4" s="11"/>
      <c r="D4" s="11"/>
      <c r="E4" s="11"/>
      <c r="F4" s="11"/>
      <c r="G4" s="11"/>
    </row>
    <row r="5" customFormat="false" ht="21" hidden="false" customHeight="false" outlineLevel="0" collapsed="false">
      <c r="A5" s="12" t="s">
        <v>1</v>
      </c>
      <c r="B5" s="12"/>
      <c r="C5" s="12"/>
      <c r="D5" s="13" t="s">
        <v>2</v>
      </c>
      <c r="E5" s="14"/>
      <c r="F5" s="14"/>
      <c r="G5" s="14"/>
    </row>
    <row r="6" customFormat="false" ht="27" hidden="false" customHeight="true" outlineLevel="0" collapsed="false">
      <c r="A6" s="15" t="s">
        <v>3</v>
      </c>
      <c r="B6" s="15"/>
      <c r="C6" s="16" t="n">
        <v>0</v>
      </c>
    </row>
    <row r="7" customFormat="false" ht="36.75" hidden="false" customHeight="true" outlineLevel="0" collapsed="false">
      <c r="A7" s="15" t="s">
        <v>4</v>
      </c>
      <c r="B7" s="15"/>
      <c r="C7" s="16" t="n">
        <v>0</v>
      </c>
      <c r="D7" s="17" t="s">
        <v>5</v>
      </c>
    </row>
    <row r="8" customFormat="false" ht="24.75" hidden="false" customHeight="true" outlineLevel="0" collapsed="false">
      <c r="A8" s="18" t="s">
        <v>6</v>
      </c>
      <c r="B8" s="18"/>
      <c r="C8" s="19" t="n">
        <f aca="false">C7+C6</f>
        <v>0</v>
      </c>
      <c r="D8" s="20"/>
      <c r="E8" s="21"/>
    </row>
    <row r="9" customFormat="false" ht="15" hidden="false" customHeight="false" outlineLevel="0" collapsed="false">
      <c r="B9" s="22"/>
      <c r="C9" s="23"/>
    </row>
    <row r="10" customFormat="false" ht="41.25" hidden="false" customHeight="true" outlineLevel="0" collapsed="false">
      <c r="A10" s="15" t="s">
        <v>7</v>
      </c>
      <c r="B10" s="15"/>
      <c r="C10" s="24" t="n">
        <v>0</v>
      </c>
      <c r="D10" s="25" t="s">
        <v>8</v>
      </c>
    </row>
    <row r="11" customFormat="false" ht="33.75" hidden="false" customHeight="true" outlineLevel="0" collapsed="false">
      <c r="A11" s="26" t="s">
        <v>9</v>
      </c>
      <c r="B11" s="26"/>
      <c r="C11" s="27" t="n">
        <f aca="false">C8+C10</f>
        <v>0</v>
      </c>
      <c r="D11" s="25"/>
    </row>
    <row r="12" customFormat="false" ht="15" hidden="false" customHeight="false" outlineLevel="0" collapsed="false">
      <c r="A12" s="28"/>
      <c r="B12" s="29"/>
      <c r="C12" s="30"/>
    </row>
    <row r="13" customFormat="false" ht="21" hidden="false" customHeight="false" outlineLevel="0" collapsed="false">
      <c r="A13" s="31" t="s">
        <v>10</v>
      </c>
      <c r="B13" s="31"/>
      <c r="C13" s="31"/>
      <c r="D13" s="32"/>
      <c r="E13" s="33"/>
      <c r="F13" s="33"/>
      <c r="G13" s="33"/>
    </row>
    <row r="14" customFormat="false" ht="35.25" hidden="false" customHeight="true" outlineLevel="0" collapsed="false">
      <c r="A14" s="34" t="s">
        <v>11</v>
      </c>
      <c r="B14" s="35"/>
      <c r="C14" s="36" t="n">
        <v>0</v>
      </c>
      <c r="D14" s="25" t="s">
        <v>12</v>
      </c>
    </row>
    <row r="15" customFormat="false" ht="30" hidden="false" customHeight="false" outlineLevel="0" collapsed="false">
      <c r="A15" s="37" t="s">
        <v>13</v>
      </c>
      <c r="B15" s="38" t="n">
        <v>0.02</v>
      </c>
      <c r="C15" s="39" t="n">
        <f aca="false">B15*C8</f>
        <v>0</v>
      </c>
      <c r="D15" s="17"/>
      <c r="E15" s="40"/>
      <c r="F15" s="40"/>
      <c r="G15" s="40"/>
      <c r="H15" s="41"/>
      <c r="I15" s="41"/>
    </row>
    <row r="16" customFormat="false" ht="30.75" hidden="false" customHeight="true" outlineLevel="0" collapsed="false">
      <c r="A16" s="42" t="s">
        <v>14</v>
      </c>
      <c r="B16" s="43"/>
      <c r="C16" s="44" t="n">
        <f aca="false">C15*85/100</f>
        <v>0</v>
      </c>
      <c r="D16" s="45"/>
      <c r="E16" s="46"/>
      <c r="F16" s="47"/>
      <c r="G16" s="47"/>
      <c r="H16" s="48"/>
      <c r="I16" s="41"/>
    </row>
    <row r="17" customFormat="false" ht="30.75" hidden="false" customHeight="true" outlineLevel="0" collapsed="false">
      <c r="A17" s="42" t="s">
        <v>15</v>
      </c>
      <c r="B17" s="43"/>
      <c r="C17" s="44" t="n">
        <f aca="false">C15*15/100</f>
        <v>0</v>
      </c>
      <c r="D17" s="45" t="s">
        <v>16</v>
      </c>
      <c r="E17" s="49"/>
      <c r="F17" s="50"/>
      <c r="G17" s="51"/>
      <c r="H17" s="48"/>
      <c r="I17" s="41"/>
    </row>
    <row r="18" customFormat="false" ht="34.5" hidden="false" customHeight="true" outlineLevel="0" collapsed="false">
      <c r="A18" s="34" t="s">
        <v>17</v>
      </c>
      <c r="B18" s="35"/>
      <c r="C18" s="36" t="n">
        <v>0</v>
      </c>
      <c r="D18" s="25" t="s">
        <v>18</v>
      </c>
      <c r="E18" s="40"/>
      <c r="F18" s="40"/>
      <c r="G18" s="40"/>
      <c r="H18" s="41"/>
      <c r="I18" s="41"/>
    </row>
    <row r="19" customFormat="false" ht="24" hidden="false" customHeight="false" outlineLevel="0" collapsed="false">
      <c r="A19" s="34" t="s">
        <v>19</v>
      </c>
      <c r="B19" s="35"/>
      <c r="C19" s="36" t="n">
        <v>0</v>
      </c>
      <c r="D19" s="25" t="s">
        <v>20</v>
      </c>
    </row>
    <row r="20" customFormat="false" ht="50.25" hidden="false" customHeight="true" outlineLevel="0" collapsed="false">
      <c r="A20" s="52" t="s">
        <v>21</v>
      </c>
      <c r="B20" s="52"/>
      <c r="C20" s="52"/>
      <c r="D20" s="52"/>
      <c r="E20" s="53"/>
      <c r="F20" s="53"/>
      <c r="G20" s="53"/>
    </row>
    <row r="21" customFormat="false" ht="37.5" hidden="false" customHeight="true" outlineLevel="0" collapsed="false">
      <c r="A21" s="54" t="s">
        <v>22</v>
      </c>
      <c r="B21" s="55" t="n">
        <v>0.04</v>
      </c>
      <c r="C21" s="56" t="n">
        <f aca="false">B21*D21</f>
        <v>0</v>
      </c>
      <c r="D21" s="57" t="n">
        <v>0</v>
      </c>
      <c r="E21" s="58" t="s">
        <v>23</v>
      </c>
    </row>
    <row r="22" customFormat="false" ht="37.5" hidden="false" customHeight="true" outlineLevel="0" collapsed="false">
      <c r="A22" s="54" t="s">
        <v>22</v>
      </c>
      <c r="B22" s="55" t="n">
        <v>0.1</v>
      </c>
      <c r="C22" s="56" t="n">
        <f aca="false">B22*D22</f>
        <v>0</v>
      </c>
      <c r="D22" s="57" t="n">
        <v>0</v>
      </c>
      <c r="E22" s="58" t="s">
        <v>24</v>
      </c>
    </row>
    <row r="23" customFormat="false" ht="38.25" hidden="false" customHeight="true" outlineLevel="0" collapsed="false">
      <c r="A23" s="54" t="s">
        <v>25</v>
      </c>
      <c r="B23" s="55" t="n">
        <v>0.22</v>
      </c>
      <c r="C23" s="59" t="n">
        <f aca="false">B23*D23</f>
        <v>0</v>
      </c>
      <c r="D23" s="57" t="n">
        <v>0</v>
      </c>
      <c r="E23" s="58" t="s">
        <v>26</v>
      </c>
    </row>
    <row r="24" customFormat="false" ht="21.75" hidden="false" customHeight="true" outlineLevel="0" collapsed="false">
      <c r="A24" s="60" t="s">
        <v>27</v>
      </c>
      <c r="B24" s="60"/>
      <c r="C24" s="61" t="n">
        <f aca="false">C21+C23</f>
        <v>0</v>
      </c>
      <c r="D24" s="25"/>
    </row>
    <row r="25" customFormat="false" ht="38.25" hidden="false" customHeight="true" outlineLevel="0" collapsed="false">
      <c r="A25" s="62" t="s">
        <v>28</v>
      </c>
      <c r="B25" s="62"/>
      <c r="C25" s="34"/>
      <c r="D25" s="34"/>
      <c r="E25" s="63" t="s">
        <v>29</v>
      </c>
      <c r="F25" s="63" t="s">
        <v>30</v>
      </c>
      <c r="G25" s="63" t="s">
        <v>31</v>
      </c>
      <c r="H25" s="63" t="s">
        <v>32</v>
      </c>
    </row>
    <row r="26" customFormat="false" ht="63.75" hidden="false" customHeight="true" outlineLevel="0" collapsed="false">
      <c r="A26" s="64" t="s">
        <v>33</v>
      </c>
      <c r="B26" s="65" t="n">
        <v>0</v>
      </c>
      <c r="C26" s="66" t="str">
        <f aca="false" t="array" ref="C26:C26">_xlfn.IFS(B26=0,"0",AND(E26&gt;F26, E26&lt;G26,E26),E26,E26&lt;F26,F26,E26&gt;G26,G26,E26&gt;G26,G26)</f>
        <v>0</v>
      </c>
      <c r="D26" s="25" t="s">
        <v>34</v>
      </c>
      <c r="E26" s="67" t="n">
        <f aca="false">$B26*$C$11</f>
        <v>0</v>
      </c>
      <c r="F26" s="67" t="n">
        <v>2000</v>
      </c>
      <c r="G26" s="67" t="n">
        <v>10000</v>
      </c>
      <c r="H26" s="67" t="n">
        <v>10000</v>
      </c>
    </row>
    <row r="27" customFormat="false" ht="76.5" hidden="false" customHeight="false" outlineLevel="0" collapsed="false">
      <c r="A27" s="64" t="s">
        <v>35</v>
      </c>
      <c r="B27" s="65" t="n">
        <v>0</v>
      </c>
      <c r="C27" s="59" t="str">
        <f aca="false" t="array" ref="C27:C27">_xlfn.IFS(B27=0,"0",C11&gt;5538000,"12000",AND(E27&gt;F27, E27&lt;G27,E27),E27,E27&lt;F27,F27,E27&gt;G27,G27,E27&gt;G27,G27)</f>
        <v>0</v>
      </c>
      <c r="D27" s="25"/>
      <c r="E27" s="67" t="n">
        <f aca="false">$B27*$C$11</f>
        <v>0</v>
      </c>
      <c r="F27" s="67" t="n">
        <v>2000</v>
      </c>
      <c r="G27" s="67" t="n">
        <v>10000</v>
      </c>
      <c r="H27" s="68" t="n">
        <v>12000</v>
      </c>
      <c r="I27" s="69"/>
    </row>
    <row r="28" customFormat="false" ht="38.25" hidden="false" customHeight="false" outlineLevel="0" collapsed="false">
      <c r="A28" s="70" t="s">
        <v>36</v>
      </c>
      <c r="B28" s="65" t="n">
        <v>0</v>
      </c>
      <c r="C28" s="59" t="str">
        <f aca="false" t="array" ref="C28:C28">_xlfn.IFS(B28=0,"0",AND(E28&gt;F28, E28&lt;G28,E28),E28,E28&lt;F28,F28,E28&gt;G28,G28,E28&gt;G28,G28)</f>
        <v>0</v>
      </c>
      <c r="D28" s="25"/>
      <c r="E28" s="67" t="n">
        <f aca="false">$B28*$C$11</f>
        <v>0</v>
      </c>
      <c r="F28" s="67" t="n">
        <v>3000</v>
      </c>
      <c r="G28" s="67" t="n">
        <v>12000</v>
      </c>
      <c r="H28" s="67" t="n">
        <v>12000</v>
      </c>
    </row>
    <row r="29" customFormat="false" ht="39.75" hidden="false" customHeight="true" outlineLevel="0" collapsed="false">
      <c r="A29" s="71" t="s">
        <v>37</v>
      </c>
      <c r="B29" s="71"/>
      <c r="C29" s="72" t="n">
        <f aca="false">C26+C27+C28</f>
        <v>0</v>
      </c>
      <c r="D29" s="73"/>
      <c r="E29" s="51"/>
      <c r="F29" s="51"/>
      <c r="G29" s="51"/>
    </row>
    <row r="30" customFormat="false" ht="40.5" hidden="false" customHeight="true" outlineLevel="0" collapsed="false">
      <c r="A30" s="74" t="s">
        <v>38</v>
      </c>
      <c r="B30" s="74"/>
      <c r="C30" s="34"/>
      <c r="D30" s="34"/>
      <c r="E30" s="75"/>
      <c r="F30" s="75"/>
      <c r="G30" s="75"/>
    </row>
    <row r="31" customFormat="false" ht="31.5" hidden="false" customHeight="true" outlineLevel="0" collapsed="false">
      <c r="A31" s="76" t="s">
        <v>39</v>
      </c>
      <c r="B31" s="77" t="n">
        <v>0</v>
      </c>
      <c r="C31" s="59" t="n">
        <f aca="false">B31*C29</f>
        <v>0</v>
      </c>
      <c r="D31" s="78"/>
      <c r="E31" s="79"/>
      <c r="F31" s="79"/>
      <c r="G31" s="79"/>
    </row>
    <row r="32" customFormat="false" ht="38.25" hidden="false" customHeight="true" outlineLevel="0" collapsed="false">
      <c r="A32" s="80" t="s">
        <v>40</v>
      </c>
      <c r="B32" s="77" t="n">
        <v>0</v>
      </c>
      <c r="C32" s="59" t="n">
        <f aca="false">B32*C29</f>
        <v>0</v>
      </c>
      <c r="D32" s="81"/>
      <c r="E32" s="79"/>
      <c r="F32" s="79"/>
      <c r="G32" s="79"/>
    </row>
    <row r="33" customFormat="false" ht="85.5" hidden="false" customHeight="true" outlineLevel="0" collapsed="false">
      <c r="A33" s="82" t="s">
        <v>41</v>
      </c>
      <c r="B33" s="65" t="n">
        <v>0</v>
      </c>
      <c r="C33" s="59" t="n">
        <f aca="false">B33*C29</f>
        <v>0</v>
      </c>
      <c r="D33" s="17"/>
      <c r="E33" s="79"/>
      <c r="F33" s="79"/>
      <c r="G33" s="79"/>
    </row>
    <row r="34" customFormat="false" ht="96.75" hidden="false" customHeight="true" outlineLevel="0" collapsed="false">
      <c r="A34" s="76" t="s">
        <v>42</v>
      </c>
      <c r="B34" s="65" t="n">
        <v>0</v>
      </c>
      <c r="C34" s="59" t="n">
        <f aca="false">B34*C29</f>
        <v>0</v>
      </c>
      <c r="D34" s="3" t="s">
        <v>43</v>
      </c>
      <c r="E34" s="79"/>
      <c r="F34" s="79"/>
      <c r="G34" s="79"/>
    </row>
    <row r="35" customFormat="false" ht="26.25" hidden="false" customHeight="true" outlineLevel="0" collapsed="false">
      <c r="A35" s="60" t="s">
        <v>44</v>
      </c>
      <c r="B35" s="60"/>
      <c r="C35" s="61" t="n">
        <f aca="false">C31+C32+C33+C34</f>
        <v>0</v>
      </c>
      <c r="D35" s="73"/>
      <c r="E35" s="79"/>
      <c r="F35" s="79"/>
      <c r="G35" s="79"/>
    </row>
    <row r="36" customFormat="false" ht="21" hidden="false" customHeight="true" outlineLevel="0" collapsed="false">
      <c r="A36" s="83"/>
      <c r="B36" s="83"/>
      <c r="C36" s="83"/>
      <c r="D36" s="83"/>
      <c r="E36" s="83"/>
      <c r="F36" s="83"/>
      <c r="G36" s="83"/>
    </row>
    <row r="37" customFormat="false" ht="24" hidden="false" customHeight="true" outlineLevel="0" collapsed="false">
      <c r="A37" s="84" t="s">
        <v>45</v>
      </c>
      <c r="B37" s="84"/>
      <c r="C37" s="85" t="n">
        <f aca="false">C14+C15+C18+C19+C24+C29-C35</f>
        <v>0</v>
      </c>
    </row>
    <row r="38" customFormat="false" ht="34.5" hidden="false" customHeight="true" outlineLevel="0" collapsed="false">
      <c r="A38" s="86" t="s">
        <v>46</v>
      </c>
      <c r="B38" s="86"/>
      <c r="C38" s="87" t="n">
        <f aca="false">C8+C37</f>
        <v>0</v>
      </c>
      <c r="D38" s="88"/>
    </row>
    <row r="40" customFormat="false" ht="33.75" hidden="false" customHeight="true" outlineLevel="0" collapsed="false">
      <c r="A40" s="89"/>
      <c r="B40" s="89"/>
      <c r="D40" s="90"/>
    </row>
    <row r="41" customFormat="false" ht="15" hidden="false" customHeight="false" outlineLevel="0" collapsed="false">
      <c r="C41" s="89"/>
    </row>
  </sheetData>
  <mergeCells count="21">
    <mergeCell ref="A1:D2"/>
    <mergeCell ref="G1:G2"/>
    <mergeCell ref="A3:G3"/>
    <mergeCell ref="A4:G4"/>
    <mergeCell ref="A5:C5"/>
    <mergeCell ref="A6:B6"/>
    <mergeCell ref="A7:B7"/>
    <mergeCell ref="A8:B8"/>
    <mergeCell ref="A10:B10"/>
    <mergeCell ref="A11:B11"/>
    <mergeCell ref="A13:C13"/>
    <mergeCell ref="A20:D20"/>
    <mergeCell ref="A24:B24"/>
    <mergeCell ref="A25:B25"/>
    <mergeCell ref="D26:D28"/>
    <mergeCell ref="A29:B29"/>
    <mergeCell ref="A30:B30"/>
    <mergeCell ref="A35:B35"/>
    <mergeCell ref="A36:G36"/>
    <mergeCell ref="A37:B37"/>
    <mergeCell ref="A38:B38"/>
  </mergeCells>
  <printOptions headings="false" gridLines="false" gridLinesSet="true" horizontalCentered="false" verticalCentered="false"/>
  <pageMargins left="0.708333333333333" right="0.708333333333333" top="0.354166666666667" bottom="0.35416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30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2" activeCellId="0" sqref="A2"/>
    </sheetView>
  </sheetViews>
  <sheetFormatPr defaultColWidth="8.6796875" defaultRowHeight="15" zeroHeight="false" outlineLevelRow="0" outlineLevelCol="0"/>
  <cols>
    <col collapsed="false" customWidth="true" hidden="false" outlineLevel="0" max="1" min="1" style="91" width="5"/>
    <col collapsed="false" customWidth="true" hidden="false" outlineLevel="0" max="2" min="2" style="91" width="5.14"/>
    <col collapsed="false" customWidth="true" hidden="false" outlineLevel="0" max="3" min="3" style="91" width="62.42"/>
    <col collapsed="false" customWidth="true" hidden="false" outlineLevel="0" max="4" min="4" style="91" width="7.16"/>
    <col collapsed="false" customWidth="true" hidden="false" outlineLevel="0" max="5" min="5" style="92" width="17"/>
    <col collapsed="false" customWidth="true" hidden="false" outlineLevel="0" max="6" min="6" style="93" width="21"/>
    <col collapsed="false" customWidth="true" hidden="false" outlineLevel="0" max="7" min="7" style="94" width="8.86"/>
    <col collapsed="false" customWidth="true" hidden="false" outlineLevel="0" max="8" min="8" style="94" width="7.16"/>
    <col collapsed="false" customWidth="true" hidden="false" outlineLevel="0" max="9" min="9" style="94" width="8.29"/>
    <col collapsed="false" customWidth="true" hidden="false" outlineLevel="0" max="10" min="10" style="91" width="12.42"/>
  </cols>
  <sheetData>
    <row r="1" customFormat="false" ht="52.5" hidden="false" customHeight="true" outlineLevel="0" collapsed="false">
      <c r="A1" s="95"/>
      <c r="B1" s="95"/>
      <c r="C1" s="95"/>
      <c r="D1" s="95"/>
      <c r="E1" s="96" t="s">
        <v>47</v>
      </c>
      <c r="F1" s="96"/>
      <c r="G1" s="96"/>
      <c r="H1" s="96"/>
      <c r="I1" s="96"/>
    </row>
    <row r="2" customFormat="false" ht="54.45" hidden="false" customHeight="true" outlineLevel="0" collapsed="false">
      <c r="A2" s="97" t="s">
        <v>48</v>
      </c>
      <c r="B2" s="97"/>
      <c r="C2" s="97"/>
      <c r="D2" s="97"/>
      <c r="E2" s="97"/>
      <c r="F2" s="97"/>
      <c r="G2" s="98"/>
      <c r="H2" s="98"/>
      <c r="I2" s="98"/>
      <c r="J2" s="99"/>
    </row>
    <row r="3" customFormat="false" ht="50.7" hidden="false" customHeight="true" outlineLevel="0" collapsed="false">
      <c r="A3" s="100" t="s">
        <v>49</v>
      </c>
      <c r="B3" s="100"/>
      <c r="C3" s="100"/>
      <c r="D3" s="100"/>
      <c r="E3" s="100"/>
      <c r="F3" s="100"/>
      <c r="G3" s="100"/>
      <c r="H3" s="100"/>
      <c r="I3" s="100"/>
      <c r="J3" s="100"/>
    </row>
    <row r="4" customFormat="false" ht="36" hidden="false" customHeight="false" outlineLevel="0" collapsed="false">
      <c r="A4" s="101" t="s">
        <v>50</v>
      </c>
      <c r="B4" s="101"/>
      <c r="C4" s="101"/>
      <c r="D4" s="101"/>
      <c r="E4" s="102"/>
      <c r="F4" s="103"/>
      <c r="G4" s="104" t="s">
        <v>51</v>
      </c>
      <c r="H4" s="104" t="s">
        <v>30</v>
      </c>
      <c r="I4" s="104" t="s">
        <v>31</v>
      </c>
      <c r="J4" s="104" t="s">
        <v>32</v>
      </c>
    </row>
    <row r="5" customFormat="false" ht="15" hidden="false" customHeight="false" outlineLevel="0" collapsed="false">
      <c r="A5" s="105"/>
      <c r="B5" s="105"/>
      <c r="C5" s="105"/>
      <c r="D5" s="105"/>
      <c r="E5" s="102"/>
      <c r="F5" s="106" t="s">
        <v>52</v>
      </c>
      <c r="G5" s="98"/>
      <c r="H5" s="98"/>
      <c r="I5" s="98"/>
      <c r="J5" s="99"/>
    </row>
    <row r="6" customFormat="false" ht="35.05" hidden="false" customHeight="false" outlineLevel="0" collapsed="false">
      <c r="A6" s="99"/>
      <c r="B6" s="99"/>
      <c r="C6" s="107" t="s">
        <v>53</v>
      </c>
      <c r="D6" s="108"/>
      <c r="E6" s="109" t="n">
        <v>193068.05</v>
      </c>
      <c r="F6" s="103"/>
      <c r="G6" s="98"/>
      <c r="H6" s="98"/>
      <c r="I6" s="98"/>
      <c r="J6" s="99"/>
    </row>
    <row r="7" customFormat="false" ht="19.4" hidden="false" customHeight="false" outlineLevel="0" collapsed="false">
      <c r="A7" s="99"/>
      <c r="B7" s="99"/>
      <c r="C7" s="110" t="s">
        <v>54</v>
      </c>
      <c r="D7" s="110"/>
      <c r="E7" s="111" t="n">
        <v>0</v>
      </c>
      <c r="F7" s="103" t="s">
        <v>5</v>
      </c>
      <c r="G7" s="98"/>
      <c r="H7" s="98"/>
      <c r="I7" s="98"/>
      <c r="J7" s="99"/>
    </row>
    <row r="8" s="1" customFormat="true" ht="25.35" hidden="false" customHeight="false" outlineLevel="0" collapsed="false">
      <c r="A8" s="112"/>
      <c r="B8" s="112"/>
      <c r="C8" s="113" t="s">
        <v>55</v>
      </c>
      <c r="D8" s="114"/>
      <c r="E8" s="115" t="n">
        <f aca="false">E7+E6</f>
        <v>193068.05</v>
      </c>
      <c r="F8" s="20"/>
      <c r="G8" s="116"/>
      <c r="H8" s="117"/>
      <c r="I8" s="117"/>
      <c r="J8" s="112"/>
    </row>
    <row r="9" customFormat="false" ht="13.8" hidden="false" customHeight="false" outlineLevel="0" collapsed="false">
      <c r="A9" s="99"/>
      <c r="B9" s="99"/>
      <c r="C9" s="99"/>
      <c r="D9" s="99"/>
      <c r="E9" s="118"/>
      <c r="F9" s="103"/>
      <c r="G9" s="98"/>
      <c r="H9" s="98"/>
      <c r="I9" s="98"/>
      <c r="J9" s="99"/>
    </row>
    <row r="10" customFormat="false" ht="28.35" hidden="false" customHeight="false" outlineLevel="0" collapsed="false">
      <c r="A10" s="99"/>
      <c r="B10" s="99"/>
      <c r="C10" s="108" t="s">
        <v>56</v>
      </c>
      <c r="D10" s="119"/>
      <c r="E10" s="120" t="n">
        <v>0</v>
      </c>
      <c r="F10" s="103" t="s">
        <v>57</v>
      </c>
      <c r="G10" s="98"/>
      <c r="H10" s="98"/>
      <c r="I10" s="98"/>
      <c r="J10" s="99"/>
    </row>
    <row r="11" customFormat="false" ht="25.35" hidden="false" customHeight="false" outlineLevel="0" collapsed="false">
      <c r="A11" s="99"/>
      <c r="B11" s="99"/>
      <c r="C11" s="121" t="s">
        <v>58</v>
      </c>
      <c r="D11" s="122"/>
      <c r="E11" s="123" t="n">
        <f aca="false">E10+E8</f>
        <v>193068.05</v>
      </c>
      <c r="F11" s="103"/>
      <c r="G11" s="98"/>
      <c r="H11" s="98"/>
      <c r="I11" s="98"/>
      <c r="J11" s="99"/>
    </row>
    <row r="12" customFormat="false" ht="15" hidden="false" customHeight="false" outlineLevel="0" collapsed="false">
      <c r="A12" s="99"/>
      <c r="B12" s="99"/>
      <c r="C12" s="124"/>
      <c r="D12" s="124"/>
      <c r="E12" s="102"/>
      <c r="F12" s="103"/>
      <c r="G12" s="98"/>
      <c r="H12" s="98"/>
      <c r="I12" s="98"/>
      <c r="J12" s="99"/>
    </row>
    <row r="13" customFormat="false" ht="15" hidden="false" customHeight="false" outlineLevel="0" collapsed="false">
      <c r="A13" s="99"/>
      <c r="B13" s="99"/>
      <c r="C13" s="124"/>
      <c r="D13" s="124"/>
      <c r="E13" s="102"/>
      <c r="F13" s="103"/>
      <c r="G13" s="98"/>
      <c r="H13" s="98"/>
      <c r="I13" s="98"/>
      <c r="J13" s="99"/>
    </row>
    <row r="14" customFormat="false" ht="21" hidden="false" customHeight="false" outlineLevel="0" collapsed="false">
      <c r="A14" s="101" t="s">
        <v>10</v>
      </c>
      <c r="B14" s="101"/>
      <c r="C14" s="101"/>
      <c r="D14" s="101"/>
      <c r="E14" s="102"/>
      <c r="F14" s="103"/>
      <c r="G14" s="98"/>
      <c r="H14" s="98"/>
      <c r="I14" s="98"/>
      <c r="J14" s="99"/>
    </row>
    <row r="15" customFormat="false" ht="74.25" hidden="false" customHeight="false" outlineLevel="0" collapsed="false">
      <c r="A15" s="99"/>
      <c r="B15" s="112" t="s">
        <v>59</v>
      </c>
      <c r="C15" s="125" t="s">
        <v>60</v>
      </c>
      <c r="D15" s="101"/>
      <c r="E15" s="126" t="n">
        <v>0</v>
      </c>
      <c r="F15" s="103" t="s">
        <v>12</v>
      </c>
      <c r="G15" s="98"/>
      <c r="H15" s="98"/>
      <c r="I15" s="98"/>
      <c r="J15" s="99"/>
    </row>
    <row r="16" customFormat="false" ht="23.85" hidden="false" customHeight="false" outlineLevel="0" collapsed="false">
      <c r="A16" s="99"/>
      <c r="B16" s="112" t="s">
        <v>61</v>
      </c>
      <c r="C16" s="127" t="s">
        <v>62</v>
      </c>
      <c r="D16" s="128" t="n">
        <v>0.02</v>
      </c>
      <c r="E16" s="129" t="n">
        <f aca="false">D16*E8</f>
        <v>3861.361</v>
      </c>
      <c r="F16" s="103"/>
      <c r="G16" s="98"/>
      <c r="H16" s="98"/>
      <c r="I16" s="98"/>
      <c r="J16" s="99"/>
      <c r="K16" s="130"/>
      <c r="L16" s="130"/>
    </row>
    <row r="17" customFormat="false" ht="19.7" hidden="false" customHeight="false" outlineLevel="0" collapsed="false">
      <c r="A17" s="99"/>
      <c r="B17" s="99"/>
      <c r="C17" s="131" t="s">
        <v>63</v>
      </c>
      <c r="D17" s="132"/>
      <c r="E17" s="129" t="n">
        <f aca="false">E16*85/100</f>
        <v>3282.15685</v>
      </c>
      <c r="F17" s="103"/>
      <c r="G17" s="98"/>
      <c r="H17" s="98"/>
      <c r="I17" s="98"/>
      <c r="J17" s="99"/>
      <c r="K17" s="130"/>
    </row>
    <row r="18" customFormat="false" ht="19.7" hidden="false" customHeight="false" outlineLevel="0" collapsed="false">
      <c r="A18" s="99"/>
      <c r="B18" s="99"/>
      <c r="C18" s="131" t="s">
        <v>64</v>
      </c>
      <c r="D18" s="132"/>
      <c r="E18" s="129" t="n">
        <f aca="false">E16*15/100</f>
        <v>579.20415</v>
      </c>
      <c r="F18" s="103"/>
      <c r="G18" s="98"/>
      <c r="H18" s="98"/>
      <c r="I18" s="98"/>
      <c r="J18" s="99"/>
      <c r="K18" s="130"/>
    </row>
    <row r="19" customFormat="false" ht="28.35" hidden="false" customHeight="false" outlineLevel="0" collapsed="false">
      <c r="A19" s="99"/>
      <c r="B19" s="99" t="s">
        <v>65</v>
      </c>
      <c r="C19" s="133" t="s">
        <v>66</v>
      </c>
      <c r="D19" s="101"/>
      <c r="E19" s="134" t="n">
        <v>0</v>
      </c>
      <c r="F19" s="103" t="s">
        <v>20</v>
      </c>
      <c r="G19" s="98"/>
      <c r="H19" s="98"/>
      <c r="I19" s="98"/>
      <c r="J19" s="99"/>
    </row>
    <row r="20" customFormat="false" ht="23.85" hidden="false" customHeight="false" outlineLevel="0" collapsed="false">
      <c r="A20" s="99"/>
      <c r="B20" s="99" t="s">
        <v>67</v>
      </c>
      <c r="C20" s="133" t="s">
        <v>68</v>
      </c>
      <c r="D20" s="101"/>
      <c r="E20" s="126" t="n">
        <v>250</v>
      </c>
      <c r="F20" s="103" t="s">
        <v>69</v>
      </c>
      <c r="G20" s="98"/>
      <c r="H20" s="98"/>
      <c r="I20" s="98"/>
      <c r="J20" s="99"/>
    </row>
    <row r="21" customFormat="false" ht="50.25" hidden="false" customHeight="false" outlineLevel="0" collapsed="false">
      <c r="A21" s="99"/>
      <c r="B21" s="99" t="s">
        <v>70</v>
      </c>
      <c r="C21" s="133" t="s">
        <v>71</v>
      </c>
      <c r="D21" s="101"/>
      <c r="E21" s="135"/>
      <c r="F21" s="103" t="s">
        <v>34</v>
      </c>
      <c r="G21" s="98"/>
      <c r="H21" s="98"/>
      <c r="I21" s="98"/>
      <c r="J21" s="99"/>
    </row>
    <row r="22" customFormat="false" ht="63.75" hidden="false" customHeight="false" outlineLevel="0" collapsed="false">
      <c r="A22" s="99"/>
      <c r="B22" s="99"/>
      <c r="C22" s="136" t="s">
        <v>72</v>
      </c>
      <c r="D22" s="137" t="n">
        <v>0.006</v>
      </c>
      <c r="E22" s="138" t="n">
        <v>4000</v>
      </c>
      <c r="F22" s="103"/>
      <c r="G22" s="67" t="n">
        <f aca="false">$D22*$E$11</f>
        <v>1158.4083</v>
      </c>
      <c r="H22" s="67" t="n">
        <v>4000</v>
      </c>
      <c r="I22" s="67" t="n">
        <v>12000</v>
      </c>
      <c r="J22" s="67" t="n">
        <v>15000</v>
      </c>
    </row>
    <row r="23" customFormat="false" ht="19.7" hidden="false" customHeight="false" outlineLevel="0" collapsed="false">
      <c r="A23" s="99"/>
      <c r="B23" s="99" t="s">
        <v>73</v>
      </c>
      <c r="C23" s="139" t="s">
        <v>74</v>
      </c>
      <c r="D23" s="101"/>
      <c r="E23" s="140"/>
      <c r="F23" s="103"/>
      <c r="G23" s="141"/>
      <c r="H23" s="141"/>
      <c r="I23" s="141"/>
      <c r="J23" s="99"/>
    </row>
    <row r="24" customFormat="false" ht="23.85" hidden="false" customHeight="false" outlineLevel="0" collapsed="false">
      <c r="A24" s="99"/>
      <c r="B24" s="99"/>
      <c r="C24" s="142" t="s">
        <v>39</v>
      </c>
      <c r="D24" s="143" t="n">
        <v>0</v>
      </c>
      <c r="E24" s="129" t="n">
        <f aca="false">E22*D24</f>
        <v>0</v>
      </c>
      <c r="F24" s="103" t="s">
        <v>75</v>
      </c>
      <c r="G24" s="141"/>
      <c r="H24" s="141"/>
      <c r="I24" s="141"/>
      <c r="J24" s="99"/>
    </row>
    <row r="25" customFormat="false" ht="35.05" hidden="false" customHeight="false" outlineLevel="0" collapsed="false">
      <c r="A25" s="99"/>
      <c r="B25" s="99"/>
      <c r="C25" s="142" t="s">
        <v>76</v>
      </c>
      <c r="D25" s="144"/>
      <c r="E25" s="129" t="n">
        <f aca="false">$E$21*$D25</f>
        <v>0</v>
      </c>
      <c r="F25" s="103" t="s">
        <v>77</v>
      </c>
      <c r="G25" s="141"/>
      <c r="H25" s="141"/>
      <c r="I25" s="141"/>
      <c r="J25" s="99"/>
    </row>
    <row r="26" customFormat="false" ht="15.75" hidden="false" customHeight="false" outlineLevel="0" collapsed="false">
      <c r="A26" s="99"/>
      <c r="B26" s="99"/>
      <c r="C26" s="113" t="s">
        <v>45</v>
      </c>
      <c r="D26" s="113"/>
      <c r="E26" s="145" t="n">
        <f aca="false">SUM(E15+E16+E19+E20+E22-E24-E25)</f>
        <v>8111.361</v>
      </c>
      <c r="F26" s="146"/>
      <c r="G26" s="98"/>
      <c r="H26" s="98"/>
      <c r="I26" s="98"/>
      <c r="J26" s="99"/>
    </row>
    <row r="27" customFormat="false" ht="15.75" hidden="false" customHeight="false" outlineLevel="0" collapsed="false">
      <c r="A27" s="99"/>
      <c r="B27" s="99"/>
      <c r="C27" s="99"/>
      <c r="D27" s="99"/>
      <c r="E27" s="147"/>
      <c r="F27" s="103"/>
      <c r="G27" s="98"/>
      <c r="H27" s="98"/>
      <c r="I27" s="98"/>
      <c r="J27" s="99"/>
    </row>
    <row r="28" customFormat="false" ht="36.75" hidden="false" customHeight="false" outlineLevel="0" collapsed="false">
      <c r="A28" s="99"/>
      <c r="B28" s="99"/>
      <c r="C28" s="148" t="s">
        <v>78</v>
      </c>
      <c r="D28" s="148"/>
      <c r="E28" s="149"/>
      <c r="F28" s="148"/>
      <c r="G28" s="98"/>
      <c r="H28" s="98"/>
      <c r="I28" s="98"/>
      <c r="J28" s="99"/>
    </row>
    <row r="29" customFormat="false" ht="24.75" hidden="false" customHeight="false" outlineLevel="0" collapsed="false">
      <c r="A29" s="99"/>
      <c r="B29" s="99"/>
      <c r="C29" s="148" t="s">
        <v>79</v>
      </c>
      <c r="D29" s="148"/>
      <c r="E29" s="148"/>
      <c r="F29" s="148"/>
      <c r="G29" s="98"/>
      <c r="H29" s="98"/>
      <c r="I29" s="98"/>
      <c r="J29" s="99"/>
    </row>
    <row r="30" customFormat="false" ht="15" hidden="false" customHeight="false" outlineLevel="0" collapsed="false">
      <c r="E30" s="148"/>
    </row>
  </sheetData>
  <mergeCells count="7">
    <mergeCell ref="A1:C1"/>
    <mergeCell ref="E1:I1"/>
    <mergeCell ref="A2:F2"/>
    <mergeCell ref="A3:J3"/>
    <mergeCell ref="A4:C4"/>
    <mergeCell ref="A9:C9"/>
    <mergeCell ref="A14:C14"/>
  </mergeCells>
  <printOptions headings="false" gridLines="false" gridLinesSet="true" horizontalCentered="false" verticalCentered="false"/>
  <pageMargins left="0.7" right="0.7" top="0.152777777777778" bottom="0.0965277777777778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68AF354C1977B479389920DC6F223A9" ma:contentTypeVersion="8" ma:contentTypeDescription="Creare un nuovo documento." ma:contentTypeScope="" ma:versionID="c8fcade16bfd9d7d93913b583f200a54">
  <xsd:schema xmlns:xsd="http://www.w3.org/2001/XMLSchema" xmlns:xs="http://www.w3.org/2001/XMLSchema" xmlns:p="http://schemas.microsoft.com/office/2006/metadata/properties" xmlns:ns3="c7c4f8ce-05e7-417c-96fc-f2f6786859ec" xmlns:ns4="ddd3fe8c-5ae7-41ae-824a-358cf1849c4a" targetNamespace="http://schemas.microsoft.com/office/2006/metadata/properties" ma:root="true" ma:fieldsID="cbad11571fe06c6d2800f4f16cc222b3" ns3:_="" ns4:_="">
    <xsd:import namespace="c7c4f8ce-05e7-417c-96fc-f2f6786859ec"/>
    <xsd:import namespace="ddd3fe8c-5ae7-41ae-824a-358cf1849c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c4f8ce-05e7-417c-96fc-f2f6786859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d3fe8c-5ae7-41ae-824a-358cf1849c4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E2A2D8-1AB0-4EA0-A641-E128C1439A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7A2F82-F5DF-4C8E-8AE0-190180B200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BAF8FD3-E4D6-4BBE-8476-F4D0A65B76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c4f8ce-05e7-417c-96fc-f2f6786859ec"/>
    <ds:schemaRef ds:uri="ddd3fe8c-5ae7-41ae-824a-358cf1849c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it-IT</dc:language>
  <cp:lastModifiedBy/>
  <cp:lastPrinted>2026-04-08T11:07:42Z</cp:lastPrinted>
  <dcterms:modified xsi:type="dcterms:W3CDTF">2026-04-09T18:01:43Z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0x010100768AF354C1977B479389920DC6F223A9</vt:lpwstr>
  </property>
</Properties>
</file>